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604" activeTab="0"/>
  </bookViews>
  <sheets>
    <sheet name="Izvještaj o izvršenju _OPĆI DIO" sheetId="1" r:id="rId1"/>
    <sheet name="Prihodi i rashodi  ekonomska kl" sheetId="2" r:id="rId2"/>
    <sheet name="Rashodi prema funkcijskoj klas." sheetId="3" r:id="rId3"/>
    <sheet name="Prihodi i rashodi prema izvorim" sheetId="4" r:id="rId4"/>
    <sheet name="RASHODI I IZDACI" sheetId="5" r:id="rId5"/>
  </sheets>
  <definedNames/>
  <calcPr fullCalcOnLoad="1"/>
</workbook>
</file>

<file path=xl/sharedStrings.xml><?xml version="1.0" encoding="utf-8"?>
<sst xmlns="http://schemas.openxmlformats.org/spreadsheetml/2006/main" count="328" uniqueCount="199">
  <si>
    <t>Doprinosi na plaće</t>
  </si>
  <si>
    <t>Materijalni rashodi</t>
  </si>
  <si>
    <t>Rashodi za materijal i energiju</t>
  </si>
  <si>
    <t>Rashodi za usluge</t>
  </si>
  <si>
    <t>Financijski rashodi</t>
  </si>
  <si>
    <t>Ostali financijski rashodi</t>
  </si>
  <si>
    <t>Prihodi od financijske imovine</t>
  </si>
  <si>
    <t>Prihodi od nefinancijske imovine</t>
  </si>
  <si>
    <t>UKUPNO PRIHODI</t>
  </si>
  <si>
    <t>POMOĆI</t>
  </si>
  <si>
    <t>Pomoći pror.korisnicima iz nenadležnog proračuna</t>
  </si>
  <si>
    <t>PRIHODI OD IMOVINE</t>
  </si>
  <si>
    <t>PRIHODI IZ PRORAČUNA</t>
  </si>
  <si>
    <t>Prihodi iz nadl.proračuna za redovnu djelatnost</t>
  </si>
  <si>
    <t>Glava</t>
  </si>
  <si>
    <t>05</t>
  </si>
  <si>
    <t>DJEČJI VRTIĆ</t>
  </si>
  <si>
    <t>Program</t>
  </si>
  <si>
    <t>2021</t>
  </si>
  <si>
    <t>Redovan rad dječjeg vrtića</t>
  </si>
  <si>
    <t>Aktivnost</t>
  </si>
  <si>
    <t>0911</t>
  </si>
  <si>
    <t>PREDŠKOLSKO OBRAZOVANJE</t>
  </si>
  <si>
    <t>Rashodi poslovanja</t>
  </si>
  <si>
    <t>Rashodi za zaposlene</t>
  </si>
  <si>
    <t>Plaće (Bruto)</t>
  </si>
  <si>
    <t>Ostali rashodi za zaposlene</t>
  </si>
  <si>
    <t>Naknade troškova zaposlenima</t>
  </si>
  <si>
    <t>Ostali nespomenuti rashodi poslovanja</t>
  </si>
  <si>
    <t>Nabava dugotrajne imovine za rad vrtića</t>
  </si>
  <si>
    <t>Rashodi za nabavu nefinancijske imovine</t>
  </si>
  <si>
    <t>Postrojenja i oprema</t>
  </si>
  <si>
    <t>Nematerijalna proizvedena imovina</t>
  </si>
  <si>
    <t>A210002</t>
  </si>
  <si>
    <t>A210001</t>
  </si>
  <si>
    <t>Funkc.klas.</t>
  </si>
  <si>
    <t>Poslovi stručnih, administrativ.i izvrš.tijela</t>
  </si>
  <si>
    <t>Rashodi za nabavu proizv.dugotraj.imovine</t>
  </si>
  <si>
    <t>BROJ</t>
  </si>
  <si>
    <t>POZICIJA</t>
  </si>
  <si>
    <t>KONTA</t>
  </si>
  <si>
    <t>VRSTA RASHODA / IZDATAKA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</si>
  <si>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</si>
  <si>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</si>
  <si>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</si>
  <si>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</si>
  <si>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</si>
  <si>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</si>
  <si>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</si>
  <si>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</si>
  <si>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</si>
  <si>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</si>
  <si>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</si>
  <si>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</si>
  <si>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VIŠAK/MANJAK IZ PRETHOD.GODINE KOJI ĆE SE POKRITI/RASPOREDITI</t>
  </si>
  <si>
    <t>VLASTITI PRIHODI</t>
  </si>
  <si>
    <t>Izvršenje</t>
  </si>
  <si>
    <t>Indeks</t>
  </si>
  <si>
    <t>3</t>
  </si>
  <si>
    <t>4</t>
  </si>
  <si>
    <t>5</t>
  </si>
  <si>
    <t>6</t>
  </si>
  <si>
    <t xml:space="preserve">Izvršenje </t>
  </si>
  <si>
    <t>1</t>
  </si>
  <si>
    <t>2</t>
  </si>
  <si>
    <t>7</t>
  </si>
  <si>
    <t>8</t>
  </si>
  <si>
    <t>6/5</t>
  </si>
  <si>
    <t>VRSTA PRIHODA / PRIMITAKA</t>
  </si>
  <si>
    <t>Brojčana oznaka</t>
  </si>
  <si>
    <t>Naziv funkcijske klasifikacije</t>
  </si>
  <si>
    <t>09</t>
  </si>
  <si>
    <t>Obrazovanje</t>
  </si>
  <si>
    <t>091</t>
  </si>
  <si>
    <t>Predškolsko obrazovanje</t>
  </si>
  <si>
    <t>OPĆI PRIHODI I PRIMICI</t>
  </si>
  <si>
    <t>RASHODI ZA ZAPOSLENE</t>
  </si>
  <si>
    <t>MATERIJALNI RASHODI</t>
  </si>
  <si>
    <t>FINANCIJSKI RASHODI</t>
  </si>
  <si>
    <t>RASHODI ZA NABAVU PROIZV.DUGOTRAJNE IMOVINE</t>
  </si>
  <si>
    <t>Plaće bruto</t>
  </si>
  <si>
    <t>R0001</t>
  </si>
  <si>
    <t>R0002</t>
  </si>
  <si>
    <t>R0003</t>
  </si>
  <si>
    <t>R0004</t>
  </si>
  <si>
    <t>R0005</t>
  </si>
  <si>
    <t>R0006</t>
  </si>
  <si>
    <t>R0007</t>
  </si>
  <si>
    <t>R0008</t>
  </si>
  <si>
    <t>R0009</t>
  </si>
  <si>
    <t>UKUPNO RASHODI</t>
  </si>
  <si>
    <t xml:space="preserve">Izvor </t>
  </si>
  <si>
    <t>1.1.</t>
  </si>
  <si>
    <t>R0010</t>
  </si>
  <si>
    <t>A210003</t>
  </si>
  <si>
    <t>3.1.</t>
  </si>
  <si>
    <t>R0011</t>
  </si>
  <si>
    <t>R0012</t>
  </si>
  <si>
    <t>A210004</t>
  </si>
  <si>
    <t>Pomoći nadležnih ministarstava</t>
  </si>
  <si>
    <t>5.2</t>
  </si>
  <si>
    <t>OSTALE POMOĆI</t>
  </si>
  <si>
    <t>R0013</t>
  </si>
  <si>
    <t xml:space="preserve">Indeks  5/3 </t>
  </si>
  <si>
    <t>Indeks   5/4</t>
  </si>
  <si>
    <t>2022</t>
  </si>
  <si>
    <t>Predškolsko i osn. obrazovanje</t>
  </si>
  <si>
    <t>OPIS</t>
  </si>
  <si>
    <t>Plan</t>
  </si>
  <si>
    <t>6/4</t>
  </si>
  <si>
    <t>4/2</t>
  </si>
  <si>
    <t>4/3</t>
  </si>
  <si>
    <t>Indeks 3/1</t>
  </si>
  <si>
    <t>Indeks 3/2</t>
  </si>
  <si>
    <t>Izvršenje 2022.</t>
  </si>
  <si>
    <t>Tekući plan plan  2023.</t>
  </si>
  <si>
    <t>Izvršenje       2023.</t>
  </si>
  <si>
    <t>SAŽETAK IZVRŠENJA PRIHODA I RASHODA I RAČUNA FINANCIRANJA</t>
  </si>
  <si>
    <t>Dječji vrtić "KADUJICA"</t>
  </si>
  <si>
    <t>30.svibnja 12, Okrug Gornji</t>
  </si>
  <si>
    <t>OIB:02527683076</t>
  </si>
  <si>
    <t>2023</t>
  </si>
  <si>
    <t>Vlastiti prihodi po posebnim propisima</t>
  </si>
  <si>
    <t>Realizacija pruženih usluga u vrtiću/sufinanciranje roditelja</t>
  </si>
  <si>
    <t>Plan 2023.</t>
  </si>
  <si>
    <t>Izvšenje 2023.</t>
  </si>
  <si>
    <t>Tekuće pomoći pror.korisnicima iz proračuna koji im nije nadležan</t>
  </si>
  <si>
    <t>Kamate na oročena sredstva i depozite po viđenju</t>
  </si>
  <si>
    <t>Ostali nespomenuti prihodi</t>
  </si>
  <si>
    <t>VLASTITI PRIHODI OD PRUŽENIH USLUGA</t>
  </si>
  <si>
    <t>Prihodi od prodaje proizvoda i roba te pruženih usluga</t>
  </si>
  <si>
    <t>VLASTITI PRIHODI OD SUFINANCIRANJA RODITELJA</t>
  </si>
  <si>
    <t>Prihodi od pruženih usluga</t>
  </si>
  <si>
    <t>Prihodi iz nadležnog proračuna za finaciranje rashoda poslovanja</t>
  </si>
  <si>
    <t>Plaće za redovan rad</t>
  </si>
  <si>
    <t>Doprinosi za obvezno zdravstveno osiguranje</t>
  </si>
  <si>
    <t>Naknade za prijevoz, rad na terenu i odvojen život</t>
  </si>
  <si>
    <t>Stručno usavršavanje zaposlenika</t>
  </si>
  <si>
    <t>Službena putovanja</t>
  </si>
  <si>
    <t>Uredski materijal i ostali materijalni rashodi</t>
  </si>
  <si>
    <t>Materijal i sirovine</t>
  </si>
  <si>
    <t>Energija</t>
  </si>
  <si>
    <t>Materijal i dijelovi za tekuće i inv.održavanje</t>
  </si>
  <si>
    <t>Sitni inventar i autogume</t>
  </si>
  <si>
    <t>Službnea radna i zaštitna odjeća i obuća</t>
  </si>
  <si>
    <t>Usluge telefona,pošte i prijevoza</t>
  </si>
  <si>
    <t>Usluge tekućeg i investicijskog održavanja</t>
  </si>
  <si>
    <t>Komunalne usluge</t>
  </si>
  <si>
    <t>Zakupnine i najamnine</t>
  </si>
  <si>
    <t>Zdravstvene i veterinarske usluge</t>
  </si>
  <si>
    <t>Računalne usluge</t>
  </si>
  <si>
    <t>Ostale usluge</t>
  </si>
  <si>
    <t>Usluge promidžbe i informiranja</t>
  </si>
  <si>
    <t>Intelektualne i osobne usluge</t>
  </si>
  <si>
    <t>Naknade za rad predstavničkih i izvršnih tijela, povjerenstva i sl.</t>
  </si>
  <si>
    <t>Premije osiguranja</t>
  </si>
  <si>
    <t>Članarine</t>
  </si>
  <si>
    <t>Reprezentacija</t>
  </si>
  <si>
    <t>Pristojbe i naknade</t>
  </si>
  <si>
    <t>Bankarske usluge i usluge platnog prometa</t>
  </si>
  <si>
    <t>RASHODI POSLOVANJA</t>
  </si>
  <si>
    <t>141,80</t>
  </si>
  <si>
    <t>44,75</t>
  </si>
  <si>
    <t>Uredska oprema i namještaj</t>
  </si>
  <si>
    <t>Uređaji, strojevi i oprema za ostale namjene</t>
  </si>
  <si>
    <t>ulaganja u računalne programe</t>
  </si>
  <si>
    <t>IZVRŠENJE PRIHODA I PRIMITAKA PREMA EKONOMSKOJ KLASIFIKACIJI  01.01. - 30.06.2023.</t>
  </si>
  <si>
    <t>IZVRŠENJE RASHODA  I IZDATAKA PREMA EKONOMSKOJ KLASIFIKACIJI 01.01. - 30.06.2023.</t>
  </si>
  <si>
    <t/>
  </si>
  <si>
    <t>Račun / opis</t>
  </si>
  <si>
    <t>Izvršenje 2022. €</t>
  </si>
  <si>
    <t>Izvršenje 2023. €</t>
  </si>
  <si>
    <t>Indeks  3/1</t>
  </si>
  <si>
    <t>Indeks  3/2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</si>
  <si>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</si>
  <si>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</si>
  <si>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</si>
  <si>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</si>
  <si>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</si>
  <si>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</si>
  <si>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5. Pomoći</t>
  </si>
  <si>
    <t>Izvor 5.2. Ostale pomoći</t>
  </si>
  <si>
    <t xml:space="preserve"> SVEUKUPNI RASHODI</t>
  </si>
  <si>
    <t>Plan 2023. €</t>
  </si>
  <si>
    <t>IZVRŠENJE  RASHODA ISKAZANIH PREMA FUNKCIJSKOJ KLASIFIKACIJI 01.01. - 30.06.2023.</t>
  </si>
  <si>
    <t>k</t>
  </si>
  <si>
    <t xml:space="preserve">                IZVRŠENJE  PRIHODA I RASHODA   PREMA IZVORIMA FINANCIRANJA 01.01. - 30.06.2023.</t>
  </si>
  <si>
    <t>ulaganja u računaln eprograme</t>
  </si>
  <si>
    <t xml:space="preserve">Uredski materijal i ostali materijalni rashodi </t>
  </si>
  <si>
    <t>Materijal i dijelovi za tekuće i inv. Održavanje</t>
  </si>
  <si>
    <t>Sitni inventar i auto gume</t>
  </si>
  <si>
    <t>Službena radna i zaštitna odjeća i obuća</t>
  </si>
  <si>
    <t>Usluge telefona ,pošte i prijevoza</t>
  </si>
  <si>
    <t>Usluge tekućeg i inv. održavanja</t>
  </si>
  <si>
    <t>usluge promidžb ei informiranja</t>
  </si>
  <si>
    <t>intelektualne i osobne usluge</t>
  </si>
  <si>
    <t>Bankarske usluge i usluge platnog  prometa</t>
  </si>
  <si>
    <t>IZVRŠENJE RASHODA I  IZDATAKA PREMA PROGRAMSKOJ I EKONOMSKOJ KLASIFIKACIJI TE IZVORIMA FINANCIRANJA 01.01. - 30.06. 06.2023.</t>
  </si>
  <si>
    <t>PRIJEDLOG IZVJEŠTAJA O IZVRŠENJU FINANCIJSKOG PLANA ZA RAZDOBLJE 01.01. - 30.06.2023. GODINE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</si>
</sst>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  <numFmt numFmtId="201" formatCode="&quot;True&quot;;&quot;True&quot;;&quot;False&quot;"/>
    <numFmt numFmtId="202" formatCode="[$¥€-2]\ #,##0.00_);[Red]\([$€-2]\ #,##0.00\)"/>
    <numFmt numFmtId="203" formatCode="0.00##\%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14"/>
      <color rgb="FFFFFFFF"/>
      <name val="Calibri"/>
      <family val="2"/>
    </font>
    <font>
      <sz val="14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14" fillId="4" borderId="1" applyNumberFormat="0" applyFont="0" applyAlignment="0" applyProtection="0"/>
    <xf numFmtId="0" fontId="15" fillId="34" borderId="2" applyNumberFormat="0" applyAlignment="0" applyProtection="0"/>
    <xf numFmtId="0" fontId="8" fillId="35" borderId="3" applyNumberFormat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6" fillId="34" borderId="7" applyNumberFormat="0" applyAlignment="0" applyProtection="0"/>
    <xf numFmtId="0" fontId="51" fillId="42" borderId="8" applyNumberFormat="0" applyAlignment="0" applyProtection="0"/>
    <xf numFmtId="0" fontId="10" fillId="0" borderId="9" applyNumberFormat="0" applyFill="0" applyAlignment="0" applyProtection="0"/>
    <xf numFmtId="0" fontId="52" fillId="43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86" applyFont="1">
      <alignment/>
      <protection/>
    </xf>
    <xf numFmtId="0" fontId="41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0" borderId="17" xfId="0" applyNumberFormat="1" applyFont="1" applyFill="1" applyBorder="1" applyAlignment="1" applyProtection="1">
      <alignment horizontal="left" wrapText="1"/>
      <protection/>
    </xf>
    <xf numFmtId="0" fontId="24" fillId="0" borderId="18" xfId="0" applyNumberFormat="1" applyFont="1" applyFill="1" applyBorder="1" applyAlignment="1" applyProtection="1">
      <alignment horizontal="left" wrapText="1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left"/>
      <protection/>
    </xf>
    <xf numFmtId="0" fontId="22" fillId="0" borderId="7" xfId="0" applyNumberFormat="1" applyFont="1" applyFill="1" applyBorder="1" applyAlignment="1" applyProtection="1">
      <alignment horizontal="center" wrapText="1"/>
      <protection/>
    </xf>
    <xf numFmtId="0" fontId="22" fillId="0" borderId="7" xfId="0" applyNumberFormat="1" applyFont="1" applyFill="1" applyBorder="1" applyAlignment="1" applyProtection="1">
      <alignment horizontal="center" vertical="center" wrapText="1"/>
      <protection/>
    </xf>
    <xf numFmtId="0" fontId="27" fillId="47" borderId="17" xfId="0" applyNumberFormat="1" applyFont="1" applyFill="1" applyBorder="1" applyAlignment="1" applyProtection="1">
      <alignment horizontal="left"/>
      <protection/>
    </xf>
    <xf numFmtId="0" fontId="28" fillId="47" borderId="18" xfId="0" applyNumberFormat="1" applyFont="1" applyFill="1" applyBorder="1" applyAlignment="1" applyProtection="1">
      <alignment/>
      <protection/>
    </xf>
    <xf numFmtId="0" fontId="43" fillId="48" borderId="0" xfId="0" applyFont="1" applyFill="1" applyBorder="1" applyAlignment="1">
      <alignment horizontal="center"/>
    </xf>
    <xf numFmtId="0" fontId="43" fillId="48" borderId="0" xfId="0" applyFont="1" applyFill="1" applyBorder="1" applyAlignment="1">
      <alignment wrapText="1"/>
    </xf>
    <xf numFmtId="199" fontId="43" fillId="48" borderId="0" xfId="0" applyNumberFormat="1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wrapText="1"/>
    </xf>
    <xf numFmtId="19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left"/>
    </xf>
    <xf numFmtId="199" fontId="43" fillId="0" borderId="0" xfId="0" applyNumberFormat="1" applyFont="1" applyBorder="1" applyAlignment="1">
      <alignment/>
    </xf>
    <xf numFmtId="199" fontId="43" fillId="48" borderId="0" xfId="0" applyNumberFormat="1" applyFont="1" applyFill="1" applyBorder="1" applyAlignment="1">
      <alignment wrapText="1"/>
    </xf>
    <xf numFmtId="199" fontId="43" fillId="0" borderId="0" xfId="0" applyNumberFormat="1" applyFont="1" applyBorder="1" applyAlignment="1">
      <alignment wrapText="1"/>
    </xf>
    <xf numFmtId="199" fontId="43" fillId="0" borderId="0" xfId="0" applyNumberFormat="1" applyFont="1" applyBorder="1" applyAlignment="1">
      <alignment vertical="center"/>
    </xf>
    <xf numFmtId="199" fontId="43" fillId="0" borderId="0" xfId="0" applyNumberFormat="1" applyFont="1" applyBorder="1" applyAlignment="1">
      <alignment/>
    </xf>
    <xf numFmtId="199" fontId="42" fillId="0" borderId="0" xfId="0" applyNumberFormat="1" applyFont="1" applyBorder="1" applyAlignment="1">
      <alignment/>
    </xf>
    <xf numFmtId="3" fontId="26" fillId="47" borderId="7" xfId="0" applyNumberFormat="1" applyFont="1" applyFill="1" applyBorder="1" applyAlignment="1" applyProtection="1">
      <alignment horizontal="right"/>
      <protection/>
    </xf>
    <xf numFmtId="3" fontId="26" fillId="0" borderId="7" xfId="0" applyNumberFormat="1" applyFont="1" applyFill="1" applyBorder="1" applyAlignment="1" applyProtection="1">
      <alignment horizontal="right"/>
      <protection/>
    </xf>
    <xf numFmtId="0" fontId="43" fillId="0" borderId="0" xfId="86" applyFont="1">
      <alignment/>
      <protection/>
    </xf>
    <xf numFmtId="0" fontId="62" fillId="49" borderId="19" xfId="0" applyFont="1" applyFill="1" applyBorder="1" applyAlignment="1">
      <alignment/>
    </xf>
    <xf numFmtId="0" fontId="62" fillId="49" borderId="20" xfId="0" applyFont="1" applyFill="1" applyBorder="1" applyAlignment="1">
      <alignment/>
    </xf>
    <xf numFmtId="0" fontId="62" fillId="49" borderId="20" xfId="0" applyFont="1" applyFill="1" applyBorder="1" applyAlignment="1">
      <alignment horizontal="center"/>
    </xf>
    <xf numFmtId="4" fontId="62" fillId="49" borderId="20" xfId="0" applyNumberFormat="1" applyFont="1" applyFill="1" applyBorder="1" applyAlignment="1">
      <alignment horizontal="center"/>
    </xf>
    <xf numFmtId="4" fontId="62" fillId="49" borderId="21" xfId="0" applyNumberFormat="1" applyFont="1" applyFill="1" applyBorder="1" applyAlignment="1">
      <alignment horizontal="center"/>
    </xf>
    <xf numFmtId="0" fontId="62" fillId="49" borderId="22" xfId="0" applyFont="1" applyFill="1" applyBorder="1" applyAlignment="1">
      <alignment/>
    </xf>
    <xf numFmtId="0" fontId="62" fillId="49" borderId="0" xfId="0" applyFont="1" applyFill="1" applyBorder="1" applyAlignment="1">
      <alignment/>
    </xf>
    <xf numFmtId="0" fontId="63" fillId="50" borderId="22" xfId="0" applyFont="1" applyFill="1" applyBorder="1" applyAlignment="1">
      <alignment wrapText="1"/>
    </xf>
    <xf numFmtId="0" fontId="63" fillId="50" borderId="0" xfId="0" applyFont="1" applyFill="1" applyBorder="1" applyAlignment="1" quotePrefix="1">
      <alignment wrapText="1"/>
    </xf>
    <xf numFmtId="0" fontId="63" fillId="50" borderId="0" xfId="0" applyFont="1" applyFill="1" applyBorder="1" applyAlignment="1">
      <alignment wrapText="1"/>
    </xf>
    <xf numFmtId="4" fontId="63" fillId="50" borderId="0" xfId="0" applyNumberFormat="1" applyFont="1" applyFill="1" applyBorder="1" applyAlignment="1">
      <alignment/>
    </xf>
    <xf numFmtId="4" fontId="63" fillId="50" borderId="23" xfId="0" applyNumberFormat="1" applyFont="1" applyFill="1" applyBorder="1" applyAlignment="1">
      <alignment/>
    </xf>
    <xf numFmtId="0" fontId="63" fillId="51" borderId="22" xfId="0" applyFont="1" applyFill="1" applyBorder="1" applyAlignment="1">
      <alignment wrapText="1"/>
    </xf>
    <xf numFmtId="0" fontId="63" fillId="51" borderId="0" xfId="0" applyFont="1" applyFill="1" applyBorder="1" applyAlignment="1" quotePrefix="1">
      <alignment wrapText="1"/>
    </xf>
    <xf numFmtId="0" fontId="63" fillId="51" borderId="0" xfId="0" applyFont="1" applyFill="1" applyBorder="1" applyAlignment="1">
      <alignment wrapText="1"/>
    </xf>
    <xf numFmtId="4" fontId="63" fillId="51" borderId="0" xfId="0" applyNumberFormat="1" applyFont="1" applyFill="1" applyBorder="1" applyAlignment="1">
      <alignment/>
    </xf>
    <xf numFmtId="4" fontId="63" fillId="51" borderId="23" xfId="0" applyNumberFormat="1" applyFont="1" applyFill="1" applyBorder="1" applyAlignment="1">
      <alignment/>
    </xf>
    <xf numFmtId="0" fontId="63" fillId="52" borderId="22" xfId="0" applyFont="1" applyFill="1" applyBorder="1" applyAlignment="1">
      <alignment wrapText="1"/>
    </xf>
    <xf numFmtId="0" fontId="63" fillId="52" borderId="0" xfId="0" applyFont="1" applyFill="1" applyBorder="1" applyAlignment="1">
      <alignment wrapText="1"/>
    </xf>
    <xf numFmtId="4" fontId="63" fillId="52" borderId="0" xfId="0" applyNumberFormat="1" applyFont="1" applyFill="1" applyBorder="1" applyAlignment="1">
      <alignment/>
    </xf>
    <xf numFmtId="4" fontId="63" fillId="52" borderId="23" xfId="0" applyNumberFormat="1" applyFont="1" applyFill="1" applyBorder="1" applyAlignment="1">
      <alignment/>
    </xf>
    <xf numFmtId="0" fontId="62" fillId="53" borderId="22" xfId="0" applyFont="1" applyFill="1" applyBorder="1" applyAlignment="1">
      <alignment wrapText="1"/>
    </xf>
    <xf numFmtId="0" fontId="62" fillId="53" borderId="0" xfId="0" applyFont="1" applyFill="1" applyBorder="1" applyAlignment="1" quotePrefix="1">
      <alignment wrapText="1"/>
    </xf>
    <xf numFmtId="0" fontId="62" fillId="53" borderId="0" xfId="0" applyFont="1" applyFill="1" applyBorder="1" applyAlignment="1">
      <alignment wrapText="1"/>
    </xf>
    <xf numFmtId="4" fontId="62" fillId="53" borderId="0" xfId="0" applyNumberFormat="1" applyFont="1" applyFill="1" applyBorder="1" applyAlignment="1">
      <alignment/>
    </xf>
    <xf numFmtId="4" fontId="62" fillId="53" borderId="23" xfId="0" applyNumberFormat="1" applyFont="1" applyFill="1" applyBorder="1" applyAlignment="1">
      <alignment/>
    </xf>
    <xf numFmtId="0" fontId="42" fillId="0" borderId="22" xfId="0" applyFont="1" applyBorder="1" applyAlignment="1">
      <alignment/>
    </xf>
    <xf numFmtId="0" fontId="62" fillId="0" borderId="0" xfId="0" applyFont="1" applyBorder="1" applyAlignment="1">
      <alignment horizontal="left" wrapText="1"/>
    </xf>
    <xf numFmtId="0" fontId="62" fillId="0" borderId="0" xfId="0" applyFont="1" applyBorder="1" applyAlignment="1">
      <alignment wrapText="1"/>
    </xf>
    <xf numFmtId="4" fontId="64" fillId="0" borderId="0" xfId="0" applyNumberFormat="1" applyFont="1" applyBorder="1" applyAlignment="1">
      <alignment/>
    </xf>
    <xf numFmtId="4" fontId="64" fillId="0" borderId="23" xfId="0" applyNumberFormat="1" applyFont="1" applyBorder="1" applyAlignment="1">
      <alignment/>
    </xf>
    <xf numFmtId="0" fontId="62" fillId="0" borderId="22" xfId="0" applyFont="1" applyBorder="1" applyAlignment="1">
      <alignment wrapText="1"/>
    </xf>
    <xf numFmtId="4" fontId="62" fillId="0" borderId="0" xfId="0" applyNumberFormat="1" applyFont="1" applyBorder="1" applyAlignment="1">
      <alignment wrapText="1"/>
    </xf>
    <xf numFmtId="4" fontId="62" fillId="0" borderId="23" xfId="0" applyNumberFormat="1" applyFont="1" applyBorder="1" applyAlignment="1">
      <alignment wrapText="1"/>
    </xf>
    <xf numFmtId="0" fontId="64" fillId="0" borderId="22" xfId="0" applyFont="1" applyBorder="1" applyAlignment="1">
      <alignment wrapText="1"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/>
    </xf>
    <xf numFmtId="4" fontId="64" fillId="0" borderId="0" xfId="0" applyNumberFormat="1" applyFont="1" applyBorder="1" applyAlignment="1">
      <alignment wrapText="1"/>
    </xf>
    <xf numFmtId="4" fontId="64" fillId="0" borderId="23" xfId="0" applyNumberFormat="1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64" fillId="0" borderId="24" xfId="0" applyFont="1" applyBorder="1" applyAlignment="1">
      <alignment wrapText="1"/>
    </xf>
    <xf numFmtId="0" fontId="64" fillId="0" borderId="25" xfId="0" applyFont="1" applyBorder="1" applyAlignment="1">
      <alignment horizontal="left" wrapText="1"/>
    </xf>
    <xf numFmtId="0" fontId="64" fillId="0" borderId="25" xfId="0" applyFont="1" applyBorder="1" applyAlignment="1">
      <alignment wrapText="1"/>
    </xf>
    <xf numFmtId="4" fontId="64" fillId="0" borderId="25" xfId="0" applyNumberFormat="1" applyFont="1" applyBorder="1" applyAlignment="1">
      <alignment wrapText="1"/>
    </xf>
    <xf numFmtId="4" fontId="64" fillId="0" borderId="26" xfId="0" applyNumberFormat="1" applyFont="1" applyBorder="1" applyAlignment="1">
      <alignment wrapText="1"/>
    </xf>
    <xf numFmtId="49" fontId="62" fillId="49" borderId="0" xfId="0" applyNumberFormat="1" applyFont="1" applyFill="1" applyBorder="1" applyAlignment="1">
      <alignment horizontal="center"/>
    </xf>
    <xf numFmtId="49" fontId="62" fillId="49" borderId="23" xfId="0" applyNumberFormat="1" applyFont="1" applyFill="1" applyBorder="1" applyAlignment="1">
      <alignment horizontal="center"/>
    </xf>
    <xf numFmtId="49" fontId="62" fillId="49" borderId="27" xfId="0" applyNumberFormat="1" applyFont="1" applyFill="1" applyBorder="1" applyAlignment="1">
      <alignment horizontal="center"/>
    </xf>
    <xf numFmtId="49" fontId="62" fillId="49" borderId="28" xfId="0" applyNumberFormat="1" applyFont="1" applyFill="1" applyBorder="1" applyAlignment="1">
      <alignment horizontal="center"/>
    </xf>
    <xf numFmtId="49" fontId="62" fillId="49" borderId="29" xfId="0" applyNumberFormat="1" applyFont="1" applyFill="1" applyBorder="1" applyAlignment="1">
      <alignment horizontal="center"/>
    </xf>
    <xf numFmtId="4" fontId="26" fillId="47" borderId="7" xfId="0" applyNumberFormat="1" applyFont="1" applyFill="1" applyBorder="1" applyAlignment="1" applyProtection="1">
      <alignment horizontal="right"/>
      <protection/>
    </xf>
    <xf numFmtId="4" fontId="26" fillId="0" borderId="7" xfId="0" applyNumberFormat="1" applyFont="1" applyFill="1" applyBorder="1" applyAlignment="1" applyProtection="1">
      <alignment horizontal="right"/>
      <protection/>
    </xf>
    <xf numFmtId="4" fontId="26" fillId="47" borderId="7" xfId="0" applyNumberFormat="1" applyFont="1" applyFill="1" applyBorder="1" applyAlignment="1" applyProtection="1">
      <alignment horizontal="right" wrapText="1"/>
      <protection/>
    </xf>
    <xf numFmtId="0" fontId="29" fillId="0" borderId="0" xfId="0" applyFont="1" applyAlignment="1">
      <alignment/>
    </xf>
    <xf numFmtId="0" fontId="0" fillId="54" borderId="30" xfId="0" applyFill="1" applyBorder="1" applyAlignment="1">
      <alignment/>
    </xf>
    <xf numFmtId="0" fontId="0" fillId="54" borderId="30" xfId="0" applyFont="1" applyFill="1" applyBorder="1" applyAlignment="1">
      <alignment/>
    </xf>
    <xf numFmtId="49" fontId="0" fillId="55" borderId="30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4" fontId="0" fillId="0" borderId="30" xfId="0" applyNumberFormat="1" applyBorder="1" applyAlignment="1">
      <alignment/>
    </xf>
    <xf numFmtId="0" fontId="30" fillId="0" borderId="0" xfId="0" applyFont="1" applyAlignment="1">
      <alignment/>
    </xf>
    <xf numFmtId="0" fontId="42" fillId="0" borderId="0" xfId="86" applyFont="1" applyAlignment="1">
      <alignment horizontal="center"/>
      <protection/>
    </xf>
    <xf numFmtId="0" fontId="43" fillId="0" borderId="0" xfId="86" applyFont="1" applyAlignment="1">
      <alignment horizontal="center"/>
      <protection/>
    </xf>
    <xf numFmtId="0" fontId="47" fillId="0" borderId="0" xfId="86" applyFont="1" applyAlignment="1">
      <alignment horizontal="center"/>
      <protection/>
    </xf>
    <xf numFmtId="0" fontId="43" fillId="48" borderId="22" xfId="0" applyFont="1" applyFill="1" applyBorder="1" applyAlignment="1">
      <alignment horizontal="center"/>
    </xf>
    <xf numFmtId="199" fontId="43" fillId="48" borderId="23" xfId="0" applyNumberFormat="1" applyFont="1" applyFill="1" applyBorder="1" applyAlignment="1">
      <alignment/>
    </xf>
    <xf numFmtId="0" fontId="42" fillId="0" borderId="22" xfId="0" applyFont="1" applyBorder="1" applyAlignment="1">
      <alignment horizontal="center"/>
    </xf>
    <xf numFmtId="199" fontId="43" fillId="0" borderId="23" xfId="0" applyNumberFormat="1" applyFont="1" applyBorder="1" applyAlignment="1">
      <alignment/>
    </xf>
    <xf numFmtId="199" fontId="42" fillId="0" borderId="0" xfId="0" applyNumberFormat="1" applyFont="1" applyBorder="1" applyAlignment="1">
      <alignment wrapText="1"/>
    </xf>
    <xf numFmtId="199" fontId="42" fillId="0" borderId="23" xfId="0" applyNumberFormat="1" applyFont="1" applyBorder="1" applyAlignment="1">
      <alignment/>
    </xf>
    <xf numFmtId="199" fontId="41" fillId="48" borderId="25" xfId="0" applyNumberFormat="1" applyFont="1" applyFill="1" applyBorder="1" applyAlignment="1">
      <alignment horizontal="right" vertical="center"/>
    </xf>
    <xf numFmtId="199" fontId="41" fillId="48" borderId="26" xfId="0" applyNumberFormat="1" applyFont="1" applyFill="1" applyBorder="1" applyAlignment="1">
      <alignment horizontal="right" vertical="center"/>
    </xf>
    <xf numFmtId="49" fontId="43" fillId="48" borderId="27" xfId="0" applyNumberFormat="1" applyFont="1" applyFill="1" applyBorder="1" applyAlignment="1">
      <alignment horizontal="center"/>
    </xf>
    <xf numFmtId="49" fontId="43" fillId="48" borderId="28" xfId="0" applyNumberFormat="1" applyFont="1" applyFill="1" applyBorder="1" applyAlignment="1">
      <alignment horizontal="center"/>
    </xf>
    <xf numFmtId="49" fontId="43" fillId="48" borderId="28" xfId="0" applyNumberFormat="1" applyFont="1" applyFill="1" applyBorder="1" applyAlignment="1">
      <alignment wrapText="1"/>
    </xf>
    <xf numFmtId="49" fontId="43" fillId="48" borderId="28" xfId="0" applyNumberFormat="1" applyFont="1" applyFill="1" applyBorder="1" applyAlignment="1">
      <alignment horizontal="center" wrapText="1"/>
    </xf>
    <xf numFmtId="49" fontId="43" fillId="48" borderId="29" xfId="0" applyNumberFormat="1" applyFont="1" applyFill="1" applyBorder="1" applyAlignment="1">
      <alignment horizontal="center"/>
    </xf>
    <xf numFmtId="0" fontId="0" fillId="54" borderId="30" xfId="0" applyFill="1" applyBorder="1" applyAlignment="1">
      <alignment horizontal="center"/>
    </xf>
    <xf numFmtId="0" fontId="0" fillId="54" borderId="30" xfId="0" applyFont="1" applyFill="1" applyBorder="1" applyAlignment="1">
      <alignment horizontal="center"/>
    </xf>
    <xf numFmtId="49" fontId="62" fillId="53" borderId="0" xfId="0" applyNumberFormat="1" applyFont="1" applyFill="1" applyBorder="1" applyAlignment="1" quotePrefix="1">
      <alignment wrapText="1"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4" fontId="26" fillId="47" borderId="17" xfId="0" applyNumberFormat="1" applyFont="1" applyFill="1" applyBorder="1" applyAlignment="1" applyProtection="1">
      <alignment horizontal="right"/>
      <protection/>
    </xf>
    <xf numFmtId="4" fontId="26" fillId="0" borderId="17" xfId="0" applyNumberFormat="1" applyFont="1" applyFill="1" applyBorder="1" applyAlignment="1" applyProtection="1">
      <alignment horizontal="right"/>
      <protection/>
    </xf>
    <xf numFmtId="4" fontId="26" fillId="0" borderId="17" xfId="0" applyNumberFormat="1" applyFont="1" applyFill="1" applyBorder="1" applyAlignment="1" applyProtection="1">
      <alignment horizontal="right" wrapText="1"/>
      <protection/>
    </xf>
    <xf numFmtId="4" fontId="26" fillId="47" borderId="17" xfId="0" applyNumberFormat="1" applyFont="1" applyFill="1" applyBorder="1" applyAlignment="1" applyProtection="1">
      <alignment horizontal="right" wrapText="1"/>
      <protection/>
    </xf>
    <xf numFmtId="0" fontId="22" fillId="0" borderId="31" xfId="0" applyNumberFormat="1" applyFont="1" applyFill="1" applyBorder="1" applyAlignment="1" applyProtection="1">
      <alignment horizontal="center" wrapText="1"/>
      <protection/>
    </xf>
    <xf numFmtId="0" fontId="29" fillId="0" borderId="30" xfId="0" applyFont="1" applyBorder="1" applyAlignment="1">
      <alignment/>
    </xf>
    <xf numFmtId="0" fontId="24" fillId="0" borderId="32" xfId="0" applyNumberFormat="1" applyFont="1" applyFill="1" applyBorder="1" applyAlignment="1" applyProtection="1">
      <alignment horizontal="left" wrapText="1"/>
      <protection/>
    </xf>
    <xf numFmtId="0" fontId="24" fillId="0" borderId="33" xfId="0" applyNumberFormat="1" applyFont="1" applyFill="1" applyBorder="1" applyAlignment="1" applyProtection="1">
      <alignment horizontal="left" wrapText="1"/>
      <protection/>
    </xf>
    <xf numFmtId="0" fontId="24" fillId="0" borderId="33" xfId="0" applyNumberFormat="1" applyFont="1" applyFill="1" applyBorder="1" applyAlignment="1" applyProtection="1">
      <alignment horizontal="center" wrapText="1"/>
      <protection/>
    </xf>
    <xf numFmtId="0" fontId="24" fillId="0" borderId="34" xfId="0" applyNumberFormat="1" applyFont="1" applyFill="1" applyBorder="1" applyAlignment="1" applyProtection="1">
      <alignment horizontal="left"/>
      <protection/>
    </xf>
    <xf numFmtId="0" fontId="24" fillId="0" borderId="35" xfId="0" applyNumberFormat="1" applyFont="1" applyFill="1" applyBorder="1" applyAlignment="1" applyProtection="1">
      <alignment horizontal="left" wrapText="1"/>
      <protection/>
    </xf>
    <xf numFmtId="0" fontId="24" fillId="0" borderId="36" xfId="0" applyNumberFormat="1" applyFont="1" applyFill="1" applyBorder="1" applyAlignment="1" applyProtection="1">
      <alignment horizontal="left" wrapText="1"/>
      <protection/>
    </xf>
    <xf numFmtId="0" fontId="24" fillId="0" borderId="36" xfId="0" applyNumberFormat="1" applyFont="1" applyFill="1" applyBorder="1" applyAlignment="1" applyProtection="1">
      <alignment horizontal="center" wrapText="1"/>
      <protection/>
    </xf>
    <xf numFmtId="0" fontId="24" fillId="0" borderId="37" xfId="0" applyNumberFormat="1" applyFont="1" applyFill="1" applyBorder="1" applyAlignment="1" applyProtection="1">
      <alignment horizontal="left"/>
      <protection/>
    </xf>
    <xf numFmtId="0" fontId="29" fillId="0" borderId="30" xfId="0" applyFont="1" applyBorder="1" applyAlignment="1">
      <alignment horizontal="center"/>
    </xf>
    <xf numFmtId="4" fontId="29" fillId="0" borderId="30" xfId="0" applyNumberFormat="1" applyFont="1" applyBorder="1" applyAlignment="1">
      <alignment/>
    </xf>
    <xf numFmtId="4" fontId="30" fillId="0" borderId="30" xfId="0" applyNumberFormat="1" applyFont="1" applyBorder="1" applyAlignment="1">
      <alignment/>
    </xf>
    <xf numFmtId="4" fontId="24" fillId="0" borderId="7" xfId="0" applyNumberFormat="1" applyFont="1" applyFill="1" applyBorder="1" applyAlignment="1" applyProtection="1">
      <alignment wrapText="1"/>
      <protection/>
    </xf>
    <xf numFmtId="4" fontId="24" fillId="0" borderId="17" xfId="0" applyNumberFormat="1" applyFont="1" applyFill="1" applyBorder="1" applyAlignment="1" applyProtection="1">
      <alignment vertical="center" wrapText="1"/>
      <protection/>
    </xf>
    <xf numFmtId="4" fontId="24" fillId="56" borderId="17" xfId="0" applyNumberFormat="1" applyFont="1" applyFill="1" applyBorder="1" applyAlignment="1" applyProtection="1">
      <alignment/>
      <protection/>
    </xf>
    <xf numFmtId="4" fontId="24" fillId="56" borderId="17" xfId="0" applyNumberFormat="1" applyFont="1" applyFill="1" applyBorder="1" applyAlignment="1" applyProtection="1">
      <alignment wrapText="1"/>
      <protection/>
    </xf>
    <xf numFmtId="4" fontId="24" fillId="47" borderId="17" xfId="0" applyNumberFormat="1" applyFont="1" applyFill="1" applyBorder="1" applyAlignment="1" applyProtection="1">
      <alignment/>
      <protection/>
    </xf>
    <xf numFmtId="4" fontId="24" fillId="47" borderId="17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199" fontId="42" fillId="0" borderId="0" xfId="0" applyNumberFormat="1" applyFont="1" applyBorder="1" applyAlignment="1">
      <alignment vertical="center"/>
    </xf>
    <xf numFmtId="49" fontId="43" fillId="48" borderId="22" xfId="0" applyNumberFormat="1" applyFont="1" applyFill="1" applyBorder="1" applyAlignment="1">
      <alignment horizontal="center"/>
    </xf>
    <xf numFmtId="49" fontId="43" fillId="48" borderId="0" xfId="0" applyNumberFormat="1" applyFont="1" applyFill="1" applyBorder="1" applyAlignment="1">
      <alignment horizontal="center"/>
    </xf>
    <xf numFmtId="49" fontId="43" fillId="48" borderId="0" xfId="0" applyNumberFormat="1" applyFont="1" applyFill="1" applyBorder="1" applyAlignment="1">
      <alignment wrapText="1"/>
    </xf>
    <xf numFmtId="4" fontId="43" fillId="48" borderId="0" xfId="0" applyNumberFormat="1" applyFont="1" applyFill="1" applyBorder="1" applyAlignment="1">
      <alignment horizontal="right" wrapText="1"/>
    </xf>
    <xf numFmtId="4" fontId="43" fillId="48" borderId="0" xfId="0" applyNumberFormat="1" applyFont="1" applyFill="1" applyBorder="1" applyAlignment="1">
      <alignment horizontal="right"/>
    </xf>
    <xf numFmtId="49" fontId="43" fillId="48" borderId="0" xfId="0" applyNumberFormat="1" applyFont="1" applyFill="1" applyBorder="1" applyAlignment="1">
      <alignment horizontal="right"/>
    </xf>
    <xf numFmtId="49" fontId="43" fillId="48" borderId="23" xfId="0" applyNumberFormat="1" applyFont="1" applyFill="1" applyBorder="1" applyAlignment="1">
      <alignment horizontal="right"/>
    </xf>
    <xf numFmtId="199" fontId="43" fillId="57" borderId="0" xfId="0" applyNumberFormat="1" applyFont="1" applyFill="1" applyBorder="1" applyAlignment="1">
      <alignment wrapText="1"/>
    </xf>
    <xf numFmtId="199" fontId="43" fillId="57" borderId="0" xfId="0" applyNumberFormat="1" applyFont="1" applyFill="1" applyBorder="1" applyAlignment="1">
      <alignment/>
    </xf>
    <xf numFmtId="199" fontId="43" fillId="57" borderId="23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0" fontId="41" fillId="0" borderId="0" xfId="86" applyFont="1">
      <alignment/>
      <protection/>
    </xf>
    <xf numFmtId="0" fontId="48" fillId="0" borderId="0" xfId="86" applyFont="1">
      <alignment/>
      <protection/>
    </xf>
    <xf numFmtId="0" fontId="40" fillId="0" borderId="0" xfId="86" applyFont="1" applyAlignment="1">
      <alignment horizontal="left"/>
      <protection/>
    </xf>
    <xf numFmtId="0" fontId="41" fillId="0" borderId="0" xfId="86" applyFont="1" applyAlignment="1">
      <alignment horizontal="left"/>
      <protection/>
    </xf>
    <xf numFmtId="0" fontId="62" fillId="0" borderId="24" xfId="0" applyFont="1" applyBorder="1" applyAlignment="1">
      <alignment wrapText="1"/>
    </xf>
    <xf numFmtId="0" fontId="62" fillId="0" borderId="25" xfId="0" applyFont="1" applyBorder="1" applyAlignment="1">
      <alignment horizontal="left" wrapText="1"/>
    </xf>
    <xf numFmtId="0" fontId="62" fillId="0" borderId="25" xfId="0" applyFont="1" applyBorder="1" applyAlignment="1">
      <alignment wrapText="1"/>
    </xf>
    <xf numFmtId="4" fontId="62" fillId="0" borderId="25" xfId="0" applyNumberFormat="1" applyFont="1" applyBorder="1" applyAlignment="1">
      <alignment wrapText="1"/>
    </xf>
    <xf numFmtId="4" fontId="62" fillId="0" borderId="26" xfId="0" applyNumberFormat="1" applyFont="1" applyBorder="1" applyAlignment="1">
      <alignment wrapText="1"/>
    </xf>
    <xf numFmtId="0" fontId="27" fillId="0" borderId="17" xfId="0" applyNumberFormat="1" applyFont="1" applyFill="1" applyBorder="1" applyAlignment="1" applyProtection="1">
      <alignment horizontal="left" wrapText="1"/>
      <protection/>
    </xf>
    <xf numFmtId="0" fontId="27" fillId="0" borderId="18" xfId="0" applyNumberFormat="1" applyFont="1" applyFill="1" applyBorder="1" applyAlignment="1" applyProtection="1">
      <alignment horizontal="left" wrapText="1"/>
      <protection/>
    </xf>
    <xf numFmtId="0" fontId="27" fillId="47" borderId="17" xfId="0" applyNumberFormat="1" applyFont="1" applyFill="1" applyBorder="1" applyAlignment="1" applyProtection="1" quotePrefix="1">
      <alignment horizontal="left" wrapText="1"/>
      <protection/>
    </xf>
    <xf numFmtId="0" fontId="27" fillId="47" borderId="18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56" borderId="17" xfId="0" applyNumberFormat="1" applyFont="1" applyFill="1" applyBorder="1" applyAlignment="1" applyProtection="1">
      <alignment horizontal="left" wrapText="1"/>
      <protection/>
    </xf>
    <xf numFmtId="0" fontId="26" fillId="56" borderId="18" xfId="0" applyNumberFormat="1" applyFont="1" applyFill="1" applyBorder="1" applyAlignment="1" applyProtection="1">
      <alignment horizontal="left" wrapText="1"/>
      <protection/>
    </xf>
    <xf numFmtId="0" fontId="26" fillId="56" borderId="31" xfId="0" applyNumberFormat="1" applyFont="1" applyFill="1" applyBorder="1" applyAlignment="1" applyProtection="1">
      <alignment horizontal="left" wrapText="1"/>
      <protection/>
    </xf>
    <xf numFmtId="0" fontId="26" fillId="47" borderId="17" xfId="0" applyNumberFormat="1" applyFont="1" applyFill="1" applyBorder="1" applyAlignment="1" applyProtection="1">
      <alignment horizontal="left" wrapText="1"/>
      <protection/>
    </xf>
    <xf numFmtId="0" fontId="26" fillId="47" borderId="18" xfId="0" applyNumberFormat="1" applyFont="1" applyFill="1" applyBorder="1" applyAlignment="1" applyProtection="1">
      <alignment horizontal="left" wrapText="1"/>
      <protection/>
    </xf>
    <xf numFmtId="0" fontId="26" fillId="47" borderId="31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 quotePrefix="1">
      <alignment horizontal="left" wrapText="1"/>
      <protection/>
    </xf>
    <xf numFmtId="0" fontId="27" fillId="0" borderId="18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47" borderId="38" xfId="0" applyNumberFormat="1" applyFont="1" applyFill="1" applyBorder="1" applyAlignment="1" applyProtection="1">
      <alignment horizontal="left" wrapText="1"/>
      <protection/>
    </xf>
    <xf numFmtId="0" fontId="27" fillId="47" borderId="39" xfId="0" applyNumberFormat="1" applyFont="1" applyFill="1" applyBorder="1" applyAlignment="1" applyProtection="1">
      <alignment horizontal="left" wrapText="1"/>
      <protection/>
    </xf>
    <xf numFmtId="0" fontId="27" fillId="0" borderId="17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 quotePrefix="1">
      <alignment horizontal="left"/>
      <protection/>
    </xf>
    <xf numFmtId="0" fontId="41" fillId="0" borderId="0" xfId="0" applyFont="1" applyAlignment="1">
      <alignment horizontal="center"/>
    </xf>
    <xf numFmtId="0" fontId="41" fillId="48" borderId="24" xfId="0" applyFont="1" applyFill="1" applyBorder="1" applyAlignment="1">
      <alignment horizontal="right" vertical="center"/>
    </xf>
    <xf numFmtId="0" fontId="41" fillId="48" borderId="25" xfId="0" applyFont="1" applyFill="1" applyBorder="1" applyAlignment="1">
      <alignment horizontal="right" vertical="center"/>
    </xf>
    <xf numFmtId="0" fontId="31" fillId="58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3" fillId="59" borderId="0" xfId="0" applyFont="1" applyFill="1" applyAlignment="1">
      <alignment/>
    </xf>
    <xf numFmtId="4" fontId="33" fillId="59" borderId="0" xfId="0" applyNumberFormat="1" applyFont="1" applyFill="1" applyAlignment="1">
      <alignment horizontal="right"/>
    </xf>
    <xf numFmtId="203" fontId="33" fillId="59" borderId="0" xfId="0" applyNumberFormat="1" applyFont="1" applyFill="1" applyAlignment="1">
      <alignment horizontal="right"/>
    </xf>
    <xf numFmtId="0" fontId="31" fillId="60" borderId="0" xfId="0" applyFont="1" applyFill="1" applyAlignment="1">
      <alignment/>
    </xf>
    <xf numFmtId="4" fontId="31" fillId="60" borderId="0" xfId="0" applyNumberFormat="1" applyFont="1" applyFill="1" applyAlignment="1">
      <alignment horizontal="right"/>
    </xf>
    <xf numFmtId="203" fontId="31" fillId="60" borderId="0" xfId="0" applyNumberFormat="1" applyFont="1" applyFill="1" applyAlignment="1">
      <alignment horizontal="right"/>
    </xf>
    <xf numFmtId="0" fontId="31" fillId="13" borderId="0" xfId="0" applyFont="1" applyFill="1" applyAlignment="1">
      <alignment/>
    </xf>
    <xf numFmtId="4" fontId="31" fillId="13" borderId="0" xfId="0" applyNumberFormat="1" applyFont="1" applyFill="1" applyAlignment="1">
      <alignment horizontal="right"/>
    </xf>
    <xf numFmtId="203" fontId="31" fillId="13" borderId="0" xfId="0" applyNumberFormat="1" applyFont="1" applyFill="1" applyAlignment="1">
      <alignment horizontal="right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 2" xfId="86"/>
    <cellStyle name="Normalno 2" xfId="87"/>
    <cellStyle name="Normalno 3" xfId="88"/>
    <cellStyle name="Normalno 4" xfId="89"/>
    <cellStyle name="Obično_Knjiga3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otal" xfId="97"/>
    <cellStyle name="Ukupni zbroj" xfId="98"/>
    <cellStyle name="Unos" xfId="99"/>
    <cellStyle name="Currency" xfId="100"/>
    <cellStyle name="Currency [0]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5" max="5" width="21.00390625" style="0" customWidth="1"/>
    <col min="6" max="6" width="13.421875" style="0" customWidth="1"/>
    <col min="7" max="7" width="14.7109375" style="0" customWidth="1"/>
    <col min="8" max="8" width="15.28125" style="0" customWidth="1"/>
    <col min="9" max="9" width="11.8515625" style="0" customWidth="1"/>
    <col min="10" max="10" width="11.28125" style="0" customWidth="1"/>
  </cols>
  <sheetData>
    <row r="1" spans="1:3" ht="15.75">
      <c r="A1" s="138" t="s">
        <v>118</v>
      </c>
      <c r="B1" s="138"/>
      <c r="C1" s="138"/>
    </row>
    <row r="2" spans="1:3" ht="15.75">
      <c r="A2" s="138" t="s">
        <v>119</v>
      </c>
      <c r="B2" s="138"/>
      <c r="C2" s="138"/>
    </row>
    <row r="3" spans="1:3" ht="15.75">
      <c r="A3" s="138" t="s">
        <v>120</v>
      </c>
      <c r="B3" s="138"/>
      <c r="C3" s="138"/>
    </row>
    <row r="5" spans="1:8" ht="30.75" customHeight="1">
      <c r="A5" s="174" t="s">
        <v>198</v>
      </c>
      <c r="B5" s="174"/>
      <c r="C5" s="174"/>
      <c r="D5" s="174"/>
      <c r="E5" s="174"/>
      <c r="F5" s="174"/>
      <c r="G5" s="174"/>
      <c r="H5" s="174"/>
    </row>
    <row r="6" spans="1:8" ht="6" customHeight="1">
      <c r="A6" s="137"/>
      <c r="B6" s="137"/>
      <c r="C6" s="137"/>
      <c r="D6" s="137"/>
      <c r="E6" s="137"/>
      <c r="F6" s="137"/>
      <c r="G6" s="137"/>
      <c r="H6" s="137"/>
    </row>
    <row r="7" spans="1:8" ht="12.75">
      <c r="A7" s="175" t="s">
        <v>117</v>
      </c>
      <c r="B7" s="175"/>
      <c r="C7" s="175"/>
      <c r="D7" s="175"/>
      <c r="E7" s="175"/>
      <c r="F7" s="175"/>
      <c r="G7" s="175"/>
      <c r="H7" s="175"/>
    </row>
    <row r="8" spans="1:8" ht="18">
      <c r="A8" s="6"/>
      <c r="B8" s="7"/>
      <c r="C8" s="7"/>
      <c r="D8" s="7"/>
      <c r="E8" s="7"/>
      <c r="F8" s="5"/>
      <c r="G8" s="5"/>
      <c r="H8" s="5"/>
    </row>
    <row r="9" spans="1:10" ht="26.25">
      <c r="A9" s="120"/>
      <c r="B9" s="121"/>
      <c r="C9" s="121" t="s">
        <v>107</v>
      </c>
      <c r="D9" s="122"/>
      <c r="E9" s="123"/>
      <c r="F9" s="118" t="s">
        <v>114</v>
      </c>
      <c r="G9" s="12" t="s">
        <v>115</v>
      </c>
      <c r="H9" s="113" t="s">
        <v>116</v>
      </c>
      <c r="I9" s="119" t="s">
        <v>112</v>
      </c>
      <c r="J9" s="119" t="s">
        <v>113</v>
      </c>
    </row>
    <row r="10" spans="1:10" ht="15.75">
      <c r="A10" s="124"/>
      <c r="B10" s="125"/>
      <c r="C10" s="125"/>
      <c r="D10" s="126"/>
      <c r="E10" s="127"/>
      <c r="F10" s="118">
        <v>1</v>
      </c>
      <c r="G10" s="12">
        <v>2</v>
      </c>
      <c r="H10" s="113">
        <v>3</v>
      </c>
      <c r="I10" s="128">
        <v>4</v>
      </c>
      <c r="J10" s="128">
        <v>5</v>
      </c>
    </row>
    <row r="11" spans="1:10" ht="15">
      <c r="A11" s="176" t="s">
        <v>42</v>
      </c>
      <c r="B11" s="177"/>
      <c r="C11" s="177"/>
      <c r="D11" s="177"/>
      <c r="E11" s="177"/>
      <c r="F11" s="84">
        <v>176741.06</v>
      </c>
      <c r="G11" s="84">
        <v>556000</v>
      </c>
      <c r="H11" s="114">
        <v>243975.37</v>
      </c>
      <c r="I11" s="129">
        <v>138</v>
      </c>
      <c r="J11" s="129">
        <v>43.88</v>
      </c>
    </row>
    <row r="12" spans="1:10" ht="15">
      <c r="A12" s="160" t="s">
        <v>43</v>
      </c>
      <c r="B12" s="161"/>
      <c r="C12" s="161"/>
      <c r="D12" s="161"/>
      <c r="E12" s="161"/>
      <c r="F12" s="85">
        <v>176741.06</v>
      </c>
      <c r="G12" s="85">
        <v>556000</v>
      </c>
      <c r="H12" s="115">
        <v>243975.37</v>
      </c>
      <c r="I12" s="129">
        <v>138</v>
      </c>
      <c r="J12" s="129">
        <v>43.88</v>
      </c>
    </row>
    <row r="13" spans="1:10" ht="15">
      <c r="A13" s="178" t="s">
        <v>44</v>
      </c>
      <c r="B13" s="179"/>
      <c r="C13" s="179"/>
      <c r="D13" s="179"/>
      <c r="E13" s="179"/>
      <c r="F13" s="85">
        <v>0</v>
      </c>
      <c r="G13" s="85">
        <v>0</v>
      </c>
      <c r="H13" s="115">
        <v>0</v>
      </c>
      <c r="I13" s="129">
        <v>0</v>
      </c>
      <c r="J13" s="129">
        <v>0</v>
      </c>
    </row>
    <row r="14" spans="1:10" ht="15">
      <c r="A14" s="14" t="s">
        <v>45</v>
      </c>
      <c r="B14" s="15"/>
      <c r="C14" s="15"/>
      <c r="D14" s="15"/>
      <c r="E14" s="15"/>
      <c r="F14" s="84">
        <v>177299.71</v>
      </c>
      <c r="G14" s="84">
        <v>556000</v>
      </c>
      <c r="H14" s="114">
        <v>248970.08</v>
      </c>
      <c r="I14" s="129">
        <v>140.42</v>
      </c>
      <c r="J14" s="129">
        <v>44.78</v>
      </c>
    </row>
    <row r="15" spans="1:10" ht="15">
      <c r="A15" s="172" t="s">
        <v>46</v>
      </c>
      <c r="B15" s="173"/>
      <c r="C15" s="173"/>
      <c r="D15" s="173"/>
      <c r="E15" s="173"/>
      <c r="F15" s="85">
        <v>173245.03</v>
      </c>
      <c r="G15" s="85">
        <v>549000</v>
      </c>
      <c r="H15" s="116">
        <v>245654.6</v>
      </c>
      <c r="I15" s="129">
        <v>141.8</v>
      </c>
      <c r="J15" s="129">
        <v>44.75</v>
      </c>
    </row>
    <row r="16" spans="1:10" ht="15">
      <c r="A16" s="178" t="s">
        <v>47</v>
      </c>
      <c r="B16" s="179"/>
      <c r="C16" s="179"/>
      <c r="D16" s="179"/>
      <c r="E16" s="179"/>
      <c r="F16" s="85">
        <v>4054.68</v>
      </c>
      <c r="G16" s="85">
        <v>7000</v>
      </c>
      <c r="H16" s="116">
        <v>3315.48</v>
      </c>
      <c r="I16" s="129">
        <v>81.77</v>
      </c>
      <c r="J16" s="129">
        <v>47.36</v>
      </c>
    </row>
    <row r="17" spans="1:10" ht="15">
      <c r="A17" s="162" t="s">
        <v>48</v>
      </c>
      <c r="B17" s="163"/>
      <c r="C17" s="163"/>
      <c r="D17" s="163"/>
      <c r="E17" s="163"/>
      <c r="F17" s="86">
        <f>+F11-F14</f>
        <v>-558.6499999999942</v>
      </c>
      <c r="G17" s="86"/>
      <c r="H17" s="117">
        <v>-4994.71</v>
      </c>
      <c r="I17" s="92"/>
      <c r="J17" s="92"/>
    </row>
    <row r="18" spans="1:8" ht="18">
      <c r="A18" s="164"/>
      <c r="B18" s="164"/>
      <c r="C18" s="164"/>
      <c r="D18" s="164"/>
      <c r="E18" s="164"/>
      <c r="F18" s="164"/>
      <c r="G18" s="164"/>
      <c r="H18" s="164"/>
    </row>
    <row r="19" spans="1:10" ht="15.75">
      <c r="A19" s="8"/>
      <c r="B19" s="9"/>
      <c r="C19" s="9"/>
      <c r="D19" s="10"/>
      <c r="E19" s="11"/>
      <c r="F19" s="131">
        <v>0</v>
      </c>
      <c r="G19" s="131">
        <v>0</v>
      </c>
      <c r="H19" s="132">
        <v>0</v>
      </c>
      <c r="I19" s="130">
        <v>0</v>
      </c>
      <c r="J19" s="130">
        <v>0</v>
      </c>
    </row>
    <row r="20" spans="1:10" ht="15.75">
      <c r="A20" s="165" t="s">
        <v>49</v>
      </c>
      <c r="B20" s="166"/>
      <c r="C20" s="166"/>
      <c r="D20" s="166"/>
      <c r="E20" s="167"/>
      <c r="F20" s="133">
        <v>-100</v>
      </c>
      <c r="G20" s="133">
        <v>2800</v>
      </c>
      <c r="H20" s="134">
        <v>2800</v>
      </c>
      <c r="I20" s="130">
        <v>2800</v>
      </c>
      <c r="J20" s="130">
        <v>100</v>
      </c>
    </row>
    <row r="21" spans="1:10" ht="33" customHeight="1">
      <c r="A21" s="168" t="s">
        <v>54</v>
      </c>
      <c r="B21" s="169"/>
      <c r="C21" s="169"/>
      <c r="D21" s="169"/>
      <c r="E21" s="170"/>
      <c r="F21" s="135">
        <v>0</v>
      </c>
      <c r="G21" s="135">
        <v>0</v>
      </c>
      <c r="H21" s="136">
        <v>0</v>
      </c>
      <c r="I21" s="130">
        <v>0</v>
      </c>
      <c r="J21" s="130">
        <v>0</v>
      </c>
    </row>
    <row r="22" spans="1:8" ht="18">
      <c r="A22" s="164"/>
      <c r="B22" s="164"/>
      <c r="C22" s="164"/>
      <c r="D22" s="164"/>
      <c r="E22" s="164"/>
      <c r="F22" s="164"/>
      <c r="G22" s="164"/>
      <c r="H22" s="164"/>
    </row>
    <row r="23" spans="1:8" ht="15.75">
      <c r="A23" s="8"/>
      <c r="B23" s="9"/>
      <c r="C23" s="9"/>
      <c r="D23" s="10"/>
      <c r="E23" s="11"/>
      <c r="F23" s="12"/>
      <c r="G23" s="12"/>
      <c r="H23" s="13"/>
    </row>
    <row r="24" spans="1:8" ht="15">
      <c r="A24" s="160" t="s">
        <v>50</v>
      </c>
      <c r="B24" s="161"/>
      <c r="C24" s="161"/>
      <c r="D24" s="161"/>
      <c r="E24" s="161"/>
      <c r="F24" s="32">
        <v>0</v>
      </c>
      <c r="G24" s="32">
        <v>0</v>
      </c>
      <c r="H24" s="32">
        <v>0</v>
      </c>
    </row>
    <row r="25" spans="1:8" ht="15">
      <c r="A25" s="160" t="s">
        <v>51</v>
      </c>
      <c r="B25" s="161"/>
      <c r="C25" s="161"/>
      <c r="D25" s="161"/>
      <c r="E25" s="161"/>
      <c r="F25" s="32">
        <v>0</v>
      </c>
      <c r="G25" s="32">
        <v>0</v>
      </c>
      <c r="H25" s="32">
        <v>0</v>
      </c>
    </row>
    <row r="26" spans="1:8" ht="15">
      <c r="A26" s="162" t="s">
        <v>52</v>
      </c>
      <c r="B26" s="163"/>
      <c r="C26" s="163"/>
      <c r="D26" s="163"/>
      <c r="E26" s="163"/>
      <c r="F26" s="31">
        <f>F24-F25</f>
        <v>0</v>
      </c>
      <c r="G26" s="31">
        <f>G24-G25</f>
        <v>0</v>
      </c>
      <c r="H26" s="31">
        <f>H24-H25</f>
        <v>0</v>
      </c>
    </row>
    <row r="27" spans="1:8" ht="15">
      <c r="A27" s="171"/>
      <c r="B27" s="171"/>
      <c r="C27" s="171"/>
      <c r="D27" s="171"/>
      <c r="E27" s="171"/>
      <c r="F27" s="171"/>
      <c r="G27" s="171"/>
      <c r="H27" s="171"/>
    </row>
    <row r="28" spans="1:8" ht="15">
      <c r="A28" s="172" t="s">
        <v>53</v>
      </c>
      <c r="B28" s="173"/>
      <c r="C28" s="173"/>
      <c r="D28" s="173"/>
      <c r="E28" s="173"/>
      <c r="F28" s="32"/>
      <c r="G28" s="32">
        <f>IF((G17+G21+G26)&lt;&gt;0,"NESLAGANJE ZBROJA",(G17+G21+G26))</f>
        <v>0</v>
      </c>
      <c r="H28" s="32"/>
    </row>
  </sheetData>
  <sheetProtection/>
  <mergeCells count="17">
    <mergeCell ref="A26:E26"/>
    <mergeCell ref="A27:H27"/>
    <mergeCell ref="A28:E28"/>
    <mergeCell ref="A5:H5"/>
    <mergeCell ref="A7:H7"/>
    <mergeCell ref="A11:E11"/>
    <mergeCell ref="A12:E12"/>
    <mergeCell ref="A13:E13"/>
    <mergeCell ref="A15:E15"/>
    <mergeCell ref="A16:E16"/>
    <mergeCell ref="A25:E25"/>
    <mergeCell ref="A17:E17"/>
    <mergeCell ref="A18:H18"/>
    <mergeCell ref="A20:E20"/>
    <mergeCell ref="A21:E21"/>
    <mergeCell ref="A22:H22"/>
    <mergeCell ref="A24:E24"/>
  </mergeCells>
  <printOptions/>
  <pageMargins left="0.5905511811023623" right="0.4724409448818898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PageLayoutView="0" workbookViewId="0" topLeftCell="A49">
      <selection activeCell="N77" sqref="N77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8.8515625" style="1" customWidth="1"/>
    <col min="4" max="4" width="28.421875" style="1" customWidth="1"/>
    <col min="5" max="7" width="21.8515625" style="1" customWidth="1"/>
    <col min="8" max="8" width="17.57421875" style="1" customWidth="1"/>
    <col min="9" max="9" width="9.140625" style="1" customWidth="1"/>
    <col min="10" max="10" width="11.8515625" style="1" bestFit="1" customWidth="1"/>
    <col min="11" max="11" width="9.7109375" style="1" bestFit="1" customWidth="1"/>
    <col min="12" max="16384" width="9.140625" style="1" customWidth="1"/>
  </cols>
  <sheetData>
    <row r="1" spans="1:3" ht="21">
      <c r="A1" s="33" t="s">
        <v>118</v>
      </c>
      <c r="B1" s="33"/>
      <c r="C1" s="33"/>
    </row>
    <row r="2" spans="1:3" ht="21">
      <c r="A2" s="33" t="s">
        <v>119</v>
      </c>
      <c r="B2" s="33"/>
      <c r="C2" s="33"/>
    </row>
    <row r="3" spans="1:3" ht="21">
      <c r="A3" s="33" t="s">
        <v>120</v>
      </c>
      <c r="B3" s="33"/>
      <c r="C3" s="33"/>
    </row>
    <row r="5" spans="2:7" ht="21">
      <c r="B5" s="180" t="s">
        <v>166</v>
      </c>
      <c r="C5" s="180"/>
      <c r="D5" s="180"/>
      <c r="E5" s="180"/>
      <c r="F5" s="180"/>
      <c r="G5" s="180"/>
    </row>
    <row r="6" spans="2:7" ht="21.75" thickBot="1">
      <c r="B6" s="4"/>
      <c r="C6" s="4"/>
      <c r="D6" s="4"/>
      <c r="E6" s="4"/>
      <c r="F6" s="4"/>
      <c r="G6" s="4"/>
    </row>
    <row r="7" spans="1:8" ht="21">
      <c r="A7" s="34" t="s">
        <v>38</v>
      </c>
      <c r="B7" s="35"/>
      <c r="C7" s="36"/>
      <c r="D7" s="36" t="s">
        <v>56</v>
      </c>
      <c r="E7" s="37" t="s">
        <v>108</v>
      </c>
      <c r="F7" s="37" t="s">
        <v>56</v>
      </c>
      <c r="G7" s="37" t="s">
        <v>57</v>
      </c>
      <c r="H7" s="38" t="s">
        <v>57</v>
      </c>
    </row>
    <row r="8" spans="1:8" s="2" customFormat="1" ht="21.75" thickBot="1">
      <c r="A8" s="39" t="s">
        <v>40</v>
      </c>
      <c r="B8" s="40"/>
      <c r="C8" s="40" t="s">
        <v>68</v>
      </c>
      <c r="D8" s="79" t="s">
        <v>105</v>
      </c>
      <c r="E8" s="79" t="s">
        <v>121</v>
      </c>
      <c r="F8" s="79" t="s">
        <v>121</v>
      </c>
      <c r="G8" s="79" t="s">
        <v>110</v>
      </c>
      <c r="H8" s="80" t="s">
        <v>111</v>
      </c>
    </row>
    <row r="9" spans="1:8" ht="21.75" thickBot="1">
      <c r="A9" s="105"/>
      <c r="B9" s="106"/>
      <c r="C9" s="107">
        <v>1</v>
      </c>
      <c r="D9" s="108">
        <v>2</v>
      </c>
      <c r="E9" s="106" t="s">
        <v>58</v>
      </c>
      <c r="F9" s="106" t="s">
        <v>59</v>
      </c>
      <c r="G9" s="106" t="s">
        <v>60</v>
      </c>
      <c r="H9" s="109" t="s">
        <v>61</v>
      </c>
    </row>
    <row r="10" spans="1:8" ht="21">
      <c r="A10" s="97">
        <v>63</v>
      </c>
      <c r="B10" s="16">
        <v>63</v>
      </c>
      <c r="C10" s="17" t="s">
        <v>9</v>
      </c>
      <c r="D10" s="26">
        <v>0</v>
      </c>
      <c r="E10" s="18">
        <v>1500</v>
      </c>
      <c r="F10" s="18">
        <v>434.4</v>
      </c>
      <c r="G10" s="18">
        <v>100</v>
      </c>
      <c r="H10" s="98">
        <v>25</v>
      </c>
    </row>
    <row r="11" spans="1:8" ht="21">
      <c r="A11" s="99"/>
      <c r="B11" s="20">
        <v>636</v>
      </c>
      <c r="C11" s="21" t="s">
        <v>10</v>
      </c>
      <c r="D11" s="27">
        <v>0</v>
      </c>
      <c r="E11" s="25">
        <v>1500</v>
      </c>
      <c r="F11" s="25">
        <v>434.4</v>
      </c>
      <c r="G11" s="25">
        <v>100</v>
      </c>
      <c r="H11" s="100">
        <v>25</v>
      </c>
    </row>
    <row r="12" spans="1:8" ht="21">
      <c r="A12" s="99"/>
      <c r="B12" s="20">
        <v>6361</v>
      </c>
      <c r="C12" s="21" t="s">
        <v>126</v>
      </c>
      <c r="D12" s="27">
        <v>0</v>
      </c>
      <c r="E12" s="25">
        <v>1500</v>
      </c>
      <c r="F12" s="25">
        <v>434.4</v>
      </c>
      <c r="G12" s="25">
        <v>100</v>
      </c>
      <c r="H12" s="100">
        <v>25</v>
      </c>
    </row>
    <row r="13" spans="1:8" ht="21">
      <c r="A13" s="97">
        <v>64</v>
      </c>
      <c r="B13" s="16">
        <v>64</v>
      </c>
      <c r="C13" s="17" t="s">
        <v>11</v>
      </c>
      <c r="D13" s="18">
        <v>0.03</v>
      </c>
      <c r="E13" s="18">
        <v>0</v>
      </c>
      <c r="F13" s="18">
        <v>0.01</v>
      </c>
      <c r="G13" s="18">
        <v>126.31</v>
      </c>
      <c r="H13" s="98">
        <v>100</v>
      </c>
    </row>
    <row r="14" spans="1:8" ht="21">
      <c r="A14" s="99"/>
      <c r="B14" s="20">
        <v>641</v>
      </c>
      <c r="C14" s="21" t="s">
        <v>6</v>
      </c>
      <c r="D14" s="29">
        <v>0.03</v>
      </c>
      <c r="E14" s="25">
        <v>0</v>
      </c>
      <c r="F14" s="25">
        <v>0.01</v>
      </c>
      <c r="G14" s="25">
        <v>126.31</v>
      </c>
      <c r="H14" s="100">
        <v>100</v>
      </c>
    </row>
    <row r="15" spans="1:8" ht="21">
      <c r="A15" s="99"/>
      <c r="B15" s="20">
        <v>6413</v>
      </c>
      <c r="C15" s="21" t="s">
        <v>127</v>
      </c>
      <c r="D15" s="29">
        <v>0.03</v>
      </c>
      <c r="E15" s="25">
        <v>0</v>
      </c>
      <c r="F15" s="25">
        <v>0.01</v>
      </c>
      <c r="G15" s="25">
        <v>33.33</v>
      </c>
      <c r="H15" s="100">
        <v>100</v>
      </c>
    </row>
    <row r="16" spans="1:8" ht="21">
      <c r="A16" s="99"/>
      <c r="B16" s="20">
        <v>642</v>
      </c>
      <c r="C16" s="21" t="s">
        <v>7</v>
      </c>
      <c r="D16" s="28">
        <v>0</v>
      </c>
      <c r="E16" s="25">
        <v>0</v>
      </c>
      <c r="F16" s="25">
        <v>0</v>
      </c>
      <c r="G16" s="25">
        <v>0</v>
      </c>
      <c r="H16" s="100">
        <v>0</v>
      </c>
    </row>
    <row r="17" spans="1:14" ht="21">
      <c r="A17" s="97">
        <v>65</v>
      </c>
      <c r="B17" s="16">
        <v>65</v>
      </c>
      <c r="C17" s="17" t="s">
        <v>131</v>
      </c>
      <c r="D17" s="26">
        <v>0</v>
      </c>
      <c r="E17" s="18">
        <v>3500</v>
      </c>
      <c r="F17" s="18">
        <v>561.4</v>
      </c>
      <c r="G17" s="18">
        <v>100</v>
      </c>
      <c r="H17" s="98">
        <v>16</v>
      </c>
      <c r="N17" s="1" t="s">
        <v>185</v>
      </c>
    </row>
    <row r="18" spans="1:8" ht="21">
      <c r="A18" s="99"/>
      <c r="B18" s="24">
        <v>652</v>
      </c>
      <c r="C18" s="23" t="s">
        <v>122</v>
      </c>
      <c r="D18" s="30">
        <v>0</v>
      </c>
      <c r="E18" s="22">
        <v>3500</v>
      </c>
      <c r="F18" s="22">
        <v>561.4</v>
      </c>
      <c r="G18" s="22">
        <v>100</v>
      </c>
      <c r="H18" s="102">
        <v>16</v>
      </c>
    </row>
    <row r="19" spans="1:8" ht="21">
      <c r="A19" s="99"/>
      <c r="B19" s="24">
        <v>6526</v>
      </c>
      <c r="C19" s="23" t="s">
        <v>128</v>
      </c>
      <c r="D19" s="30">
        <v>0</v>
      </c>
      <c r="E19" s="22">
        <v>3500</v>
      </c>
      <c r="F19" s="22">
        <v>561.4</v>
      </c>
      <c r="G19" s="22">
        <v>100</v>
      </c>
      <c r="H19" s="102">
        <v>16</v>
      </c>
    </row>
    <row r="20" spans="1:8" ht="21">
      <c r="A20" s="97">
        <v>66</v>
      </c>
      <c r="B20" s="16">
        <v>66</v>
      </c>
      <c r="C20" s="17" t="s">
        <v>129</v>
      </c>
      <c r="D20" s="26">
        <v>307.56</v>
      </c>
      <c r="E20" s="18">
        <v>0</v>
      </c>
      <c r="F20" s="18">
        <v>0</v>
      </c>
      <c r="G20" s="18">
        <v>0</v>
      </c>
      <c r="H20" s="98">
        <v>0</v>
      </c>
    </row>
    <row r="21" spans="1:8" ht="21">
      <c r="A21" s="99"/>
      <c r="B21" s="24">
        <v>661</v>
      </c>
      <c r="C21" s="23" t="s">
        <v>130</v>
      </c>
      <c r="D21" s="30">
        <v>307.56</v>
      </c>
      <c r="E21" s="22">
        <v>0</v>
      </c>
      <c r="F21" s="22">
        <v>0</v>
      </c>
      <c r="G21" s="22">
        <v>0</v>
      </c>
      <c r="H21" s="102">
        <v>0</v>
      </c>
    </row>
    <row r="22" spans="1:8" ht="21">
      <c r="A22" s="99"/>
      <c r="B22" s="24">
        <v>6615</v>
      </c>
      <c r="C22" s="23" t="s">
        <v>132</v>
      </c>
      <c r="D22" s="30">
        <v>307.56</v>
      </c>
      <c r="E22" s="22">
        <v>0</v>
      </c>
      <c r="F22" s="22">
        <v>0</v>
      </c>
      <c r="G22" s="22">
        <v>0</v>
      </c>
      <c r="H22" s="102">
        <v>0</v>
      </c>
    </row>
    <row r="23" spans="1:8" ht="21">
      <c r="A23" s="97">
        <v>67</v>
      </c>
      <c r="B23" s="16"/>
      <c r="C23" s="17" t="s">
        <v>12</v>
      </c>
      <c r="D23" s="26">
        <v>176433.47</v>
      </c>
      <c r="E23" s="26">
        <v>551000</v>
      </c>
      <c r="F23" s="18">
        <v>242979.56</v>
      </c>
      <c r="G23" s="18">
        <v>137.72</v>
      </c>
      <c r="H23" s="98">
        <v>44.1</v>
      </c>
    </row>
    <row r="24" spans="1:8" ht="21">
      <c r="A24" s="99"/>
      <c r="B24" s="20">
        <v>671</v>
      </c>
      <c r="C24" s="21" t="s">
        <v>13</v>
      </c>
      <c r="D24" s="147">
        <v>176433.47</v>
      </c>
      <c r="E24" s="147">
        <v>551000</v>
      </c>
      <c r="F24" s="148">
        <v>242979.56</v>
      </c>
      <c r="G24" s="148">
        <v>137.72</v>
      </c>
      <c r="H24" s="149">
        <v>44.1</v>
      </c>
    </row>
    <row r="25" spans="1:8" ht="21">
      <c r="A25" s="99"/>
      <c r="B25" s="20">
        <v>6711</v>
      </c>
      <c r="C25" s="21" t="s">
        <v>133</v>
      </c>
      <c r="D25" s="147">
        <v>176433.47</v>
      </c>
      <c r="E25" s="147">
        <v>551000</v>
      </c>
      <c r="F25" s="148">
        <v>242979.56</v>
      </c>
      <c r="G25" s="148">
        <v>137.72</v>
      </c>
      <c r="H25" s="149">
        <v>44.1</v>
      </c>
    </row>
    <row r="26" spans="1:8" ht="21.75" thickBot="1">
      <c r="A26" s="181" t="s">
        <v>8</v>
      </c>
      <c r="B26" s="182"/>
      <c r="C26" s="182"/>
      <c r="D26" s="103">
        <f>SUM(D13,D20,D23)</f>
        <v>176741.06</v>
      </c>
      <c r="E26" s="103">
        <v>556000</v>
      </c>
      <c r="F26" s="103">
        <f>SUM(F10,F13,F17,F23)</f>
        <v>243975.37</v>
      </c>
      <c r="G26" s="103">
        <v>138.04</v>
      </c>
      <c r="H26" s="104">
        <v>43.88</v>
      </c>
    </row>
    <row r="28" spans="3:8" ht="21">
      <c r="C28" s="180" t="s">
        <v>167</v>
      </c>
      <c r="D28" s="180"/>
      <c r="E28" s="180"/>
      <c r="F28" s="180"/>
      <c r="G28" s="180"/>
      <c r="H28" s="180"/>
    </row>
    <row r="29" ht="21.75" thickBot="1"/>
    <row r="30" spans="1:8" ht="21">
      <c r="A30" s="34" t="s">
        <v>38</v>
      </c>
      <c r="B30" s="35"/>
      <c r="C30" s="36"/>
      <c r="D30" s="36" t="s">
        <v>56</v>
      </c>
      <c r="E30" s="37" t="s">
        <v>108</v>
      </c>
      <c r="F30" s="37" t="s">
        <v>56</v>
      </c>
      <c r="G30" s="37" t="s">
        <v>57</v>
      </c>
      <c r="H30" s="38" t="s">
        <v>57</v>
      </c>
    </row>
    <row r="31" spans="1:8" ht="21.75" thickBot="1">
      <c r="A31" s="39" t="s">
        <v>40</v>
      </c>
      <c r="B31" s="40"/>
      <c r="C31" s="40" t="s">
        <v>41</v>
      </c>
      <c r="D31" s="79" t="s">
        <v>105</v>
      </c>
      <c r="E31" s="79" t="s">
        <v>121</v>
      </c>
      <c r="F31" s="79" t="s">
        <v>121</v>
      </c>
      <c r="G31" s="79" t="s">
        <v>110</v>
      </c>
      <c r="H31" s="80" t="s">
        <v>111</v>
      </c>
    </row>
    <row r="32" spans="1:8" ht="21.75" thickBot="1">
      <c r="A32" s="105"/>
      <c r="B32" s="106"/>
      <c r="C32" s="107">
        <v>1</v>
      </c>
      <c r="D32" s="108">
        <v>2</v>
      </c>
      <c r="E32" s="106" t="s">
        <v>58</v>
      </c>
      <c r="F32" s="106" t="s">
        <v>59</v>
      </c>
      <c r="G32" s="106" t="s">
        <v>60</v>
      </c>
      <c r="H32" s="109" t="s">
        <v>61</v>
      </c>
    </row>
    <row r="33" spans="1:8" ht="21">
      <c r="A33" s="140" t="s">
        <v>58</v>
      </c>
      <c r="B33" s="141"/>
      <c r="C33" s="142" t="s">
        <v>160</v>
      </c>
      <c r="D33" s="143">
        <v>173245.03</v>
      </c>
      <c r="E33" s="144">
        <v>549000</v>
      </c>
      <c r="F33" s="144">
        <v>245654.6</v>
      </c>
      <c r="G33" s="145" t="s">
        <v>161</v>
      </c>
      <c r="H33" s="146" t="s">
        <v>162</v>
      </c>
    </row>
    <row r="34" spans="1:8" ht="21">
      <c r="A34" s="97">
        <v>31</v>
      </c>
      <c r="B34" s="16"/>
      <c r="C34" s="17" t="s">
        <v>76</v>
      </c>
      <c r="D34" s="26">
        <v>139414.54</v>
      </c>
      <c r="E34" s="18">
        <v>410000</v>
      </c>
      <c r="F34" s="18">
        <v>203262.02</v>
      </c>
      <c r="G34" s="18">
        <v>145.8</v>
      </c>
      <c r="H34" s="98">
        <v>49.58</v>
      </c>
    </row>
    <row r="35" spans="1:8" ht="21">
      <c r="A35" s="99"/>
      <c r="B35" s="19">
        <v>311</v>
      </c>
      <c r="C35" s="23" t="s">
        <v>80</v>
      </c>
      <c r="D35" s="101">
        <v>114998.21</v>
      </c>
      <c r="E35" s="22">
        <v>298000</v>
      </c>
      <c r="F35" s="22">
        <v>162162.66</v>
      </c>
      <c r="G35" s="22">
        <v>141.01</v>
      </c>
      <c r="H35" s="102">
        <v>54.42</v>
      </c>
    </row>
    <row r="36" spans="1:8" ht="21">
      <c r="A36" s="99"/>
      <c r="B36" s="19">
        <v>3111</v>
      </c>
      <c r="C36" s="23" t="s">
        <v>134</v>
      </c>
      <c r="D36" s="101">
        <v>114998.21</v>
      </c>
      <c r="E36" s="22">
        <v>298000</v>
      </c>
      <c r="F36" s="22">
        <v>162162.66</v>
      </c>
      <c r="G36" s="22">
        <v>141.01</v>
      </c>
      <c r="H36" s="102">
        <v>54.42</v>
      </c>
    </row>
    <row r="37" spans="1:8" ht="21">
      <c r="A37" s="99"/>
      <c r="B37" s="19">
        <v>312</v>
      </c>
      <c r="C37" s="23" t="s">
        <v>26</v>
      </c>
      <c r="D37" s="101">
        <v>5441.63</v>
      </c>
      <c r="E37" s="22">
        <v>61000</v>
      </c>
      <c r="F37" s="22">
        <v>14342.58</v>
      </c>
      <c r="G37" s="22">
        <v>263.57</v>
      </c>
      <c r="H37" s="102">
        <v>23.51</v>
      </c>
    </row>
    <row r="38" spans="1:8" ht="21">
      <c r="A38" s="99"/>
      <c r="B38" s="19">
        <v>3121</v>
      </c>
      <c r="C38" s="23" t="s">
        <v>26</v>
      </c>
      <c r="D38" s="101">
        <v>5441.63</v>
      </c>
      <c r="E38" s="22">
        <v>61000</v>
      </c>
      <c r="F38" s="22">
        <v>14342.58</v>
      </c>
      <c r="G38" s="22">
        <v>263.57</v>
      </c>
      <c r="H38" s="102">
        <v>23.51</v>
      </c>
    </row>
    <row r="39" spans="1:8" ht="21">
      <c r="A39" s="99"/>
      <c r="B39" s="19">
        <v>313</v>
      </c>
      <c r="C39" s="23" t="s">
        <v>0</v>
      </c>
      <c r="D39" s="101">
        <v>18974.7</v>
      </c>
      <c r="E39" s="22">
        <v>51000</v>
      </c>
      <c r="F39" s="22">
        <v>26756.78</v>
      </c>
      <c r="G39" s="22">
        <v>141.01</v>
      </c>
      <c r="H39" s="102">
        <v>52.46</v>
      </c>
    </row>
    <row r="40" spans="1:8" ht="21">
      <c r="A40" s="99"/>
      <c r="B40" s="19">
        <v>3132</v>
      </c>
      <c r="C40" s="23" t="s">
        <v>135</v>
      </c>
      <c r="D40" s="101">
        <v>18974.7</v>
      </c>
      <c r="E40" s="22">
        <v>51000</v>
      </c>
      <c r="F40" s="22">
        <v>26756.78</v>
      </c>
      <c r="G40" s="22">
        <v>141.01</v>
      </c>
      <c r="H40" s="102">
        <v>52.46</v>
      </c>
    </row>
    <row r="41" spans="1:8" ht="21">
      <c r="A41" s="97">
        <v>32</v>
      </c>
      <c r="B41" s="16"/>
      <c r="C41" s="17" t="s">
        <v>77</v>
      </c>
      <c r="D41" s="18">
        <v>33246.04</v>
      </c>
      <c r="E41" s="18">
        <v>136000</v>
      </c>
      <c r="F41" s="18">
        <v>42093.43</v>
      </c>
      <c r="G41" s="18">
        <v>126.61</v>
      </c>
      <c r="H41" s="98">
        <v>30.95</v>
      </c>
    </row>
    <row r="42" spans="1:8" ht="21">
      <c r="A42" s="99"/>
      <c r="B42" s="20">
        <v>321</v>
      </c>
      <c r="C42" s="21" t="s">
        <v>27</v>
      </c>
      <c r="D42" s="25">
        <v>3938.42</v>
      </c>
      <c r="E42" s="25">
        <v>14800</v>
      </c>
      <c r="F42" s="25">
        <v>4963.63</v>
      </c>
      <c r="G42" s="25">
        <v>126.03</v>
      </c>
      <c r="H42" s="100">
        <v>33.54</v>
      </c>
    </row>
    <row r="43" spans="1:8" ht="21">
      <c r="A43" s="99"/>
      <c r="B43" s="24">
        <v>3211</v>
      </c>
      <c r="C43" s="23" t="s">
        <v>138</v>
      </c>
      <c r="D43" s="22">
        <v>125.56</v>
      </c>
      <c r="E43" s="22">
        <v>3100</v>
      </c>
      <c r="F43" s="22">
        <v>880.58</v>
      </c>
      <c r="G43" s="22">
        <v>701.32</v>
      </c>
      <c r="H43" s="102">
        <v>28.41</v>
      </c>
    </row>
    <row r="44" spans="1:8" ht="21">
      <c r="A44" s="99"/>
      <c r="B44" s="24">
        <v>3212</v>
      </c>
      <c r="C44" s="23" t="s">
        <v>136</v>
      </c>
      <c r="D44" s="22">
        <v>3733.23</v>
      </c>
      <c r="E44" s="22">
        <v>8000</v>
      </c>
      <c r="F44" s="22">
        <v>3248.92</v>
      </c>
      <c r="G44" s="22">
        <v>87.02</v>
      </c>
      <c r="H44" s="102">
        <v>40.61</v>
      </c>
    </row>
    <row r="45" spans="1:8" ht="21">
      <c r="A45" s="99"/>
      <c r="B45" s="24">
        <v>3213</v>
      </c>
      <c r="C45" s="23" t="s">
        <v>137</v>
      </c>
      <c r="D45" s="22">
        <v>79.63</v>
      </c>
      <c r="E45" s="22">
        <v>3700</v>
      </c>
      <c r="F45" s="22">
        <v>834.13</v>
      </c>
      <c r="G45" s="22">
        <v>1047.5</v>
      </c>
      <c r="H45" s="102">
        <v>22.54</v>
      </c>
    </row>
    <row r="46" spans="1:8" ht="21">
      <c r="A46" s="99"/>
      <c r="B46" s="20">
        <v>322</v>
      </c>
      <c r="C46" s="21" t="s">
        <v>2</v>
      </c>
      <c r="D46" s="25">
        <v>21658.18</v>
      </c>
      <c r="E46" s="25">
        <v>90500</v>
      </c>
      <c r="F46" s="25">
        <v>27883.7</v>
      </c>
      <c r="G46" s="25">
        <v>128.74</v>
      </c>
      <c r="H46" s="100">
        <v>30.81</v>
      </c>
    </row>
    <row r="47" spans="1:8" ht="21">
      <c r="A47" s="99"/>
      <c r="B47" s="24">
        <v>3221</v>
      </c>
      <c r="C47" s="23" t="s">
        <v>139</v>
      </c>
      <c r="D47" s="22">
        <v>3830.1</v>
      </c>
      <c r="E47" s="22">
        <v>12000</v>
      </c>
      <c r="F47" s="22">
        <v>3918.63</v>
      </c>
      <c r="G47" s="22">
        <v>102.31</v>
      </c>
      <c r="H47" s="102">
        <v>32.66</v>
      </c>
    </row>
    <row r="48" spans="1:8" ht="21">
      <c r="A48" s="99"/>
      <c r="B48" s="24">
        <v>3222</v>
      </c>
      <c r="C48" s="23" t="s">
        <v>140</v>
      </c>
      <c r="D48" s="22">
        <v>5437.68</v>
      </c>
      <c r="E48" s="22">
        <v>35500</v>
      </c>
      <c r="F48" s="22">
        <v>14030.37</v>
      </c>
      <c r="G48" s="22">
        <v>258.02</v>
      </c>
      <c r="H48" s="102">
        <v>39.52</v>
      </c>
    </row>
    <row r="49" spans="1:8" ht="21">
      <c r="A49" s="99"/>
      <c r="B49" s="24">
        <v>3223</v>
      </c>
      <c r="C49" s="23" t="s">
        <v>141</v>
      </c>
      <c r="D49" s="22">
        <v>11560.34</v>
      </c>
      <c r="E49" s="22">
        <v>35000</v>
      </c>
      <c r="F49" s="22">
        <v>7452.2</v>
      </c>
      <c r="G49" s="22">
        <v>64.46</v>
      </c>
      <c r="H49" s="102">
        <v>21.29</v>
      </c>
    </row>
    <row r="50" spans="1:8" ht="21">
      <c r="A50" s="99"/>
      <c r="B50" s="24">
        <v>3224</v>
      </c>
      <c r="C50" s="23" t="s">
        <v>142</v>
      </c>
      <c r="D50" s="22">
        <v>0</v>
      </c>
      <c r="E50" s="22">
        <v>2000</v>
      </c>
      <c r="F50" s="22">
        <v>192.48</v>
      </c>
      <c r="G50" s="22">
        <v>100</v>
      </c>
      <c r="H50" s="102">
        <v>9.62</v>
      </c>
    </row>
    <row r="51" spans="1:8" ht="21">
      <c r="A51" s="99"/>
      <c r="B51" s="24">
        <v>3225</v>
      </c>
      <c r="C51" s="23" t="s">
        <v>143</v>
      </c>
      <c r="D51" s="22">
        <v>830.06</v>
      </c>
      <c r="E51" s="22">
        <v>3000</v>
      </c>
      <c r="F51" s="22">
        <v>657.96</v>
      </c>
      <c r="G51" s="22">
        <v>79.27</v>
      </c>
      <c r="H51" s="102">
        <v>21.93</v>
      </c>
    </row>
    <row r="52" spans="1:8" ht="21">
      <c r="A52" s="99"/>
      <c r="B52" s="24">
        <v>3227</v>
      </c>
      <c r="C52" s="23" t="s">
        <v>144</v>
      </c>
      <c r="D52" s="22">
        <v>0</v>
      </c>
      <c r="E52" s="22">
        <v>3000</v>
      </c>
      <c r="F52" s="22">
        <v>1632.06</v>
      </c>
      <c r="G52" s="22">
        <v>100</v>
      </c>
      <c r="H52" s="102">
        <v>54.4</v>
      </c>
    </row>
    <row r="53" spans="1:8" ht="21">
      <c r="A53" s="99"/>
      <c r="B53" s="20">
        <v>323</v>
      </c>
      <c r="C53" s="21" t="s">
        <v>3</v>
      </c>
      <c r="D53" s="28">
        <v>5196.47</v>
      </c>
      <c r="E53" s="25">
        <v>22700</v>
      </c>
      <c r="F53" s="25">
        <v>6057.75</v>
      </c>
      <c r="G53" s="25">
        <v>116.57</v>
      </c>
      <c r="H53" s="100">
        <v>26.69</v>
      </c>
    </row>
    <row r="54" spans="1:8" ht="21">
      <c r="A54" s="99"/>
      <c r="B54" s="24">
        <v>3231</v>
      </c>
      <c r="C54" s="23" t="s">
        <v>145</v>
      </c>
      <c r="D54" s="139">
        <v>1386.6</v>
      </c>
      <c r="E54" s="22">
        <v>3200</v>
      </c>
      <c r="F54" s="22">
        <v>1145.96</v>
      </c>
      <c r="G54" s="22">
        <v>82.65</v>
      </c>
      <c r="H54" s="102">
        <v>35.81</v>
      </c>
    </row>
    <row r="55" spans="1:8" ht="21">
      <c r="A55" s="99"/>
      <c r="B55" s="24">
        <v>3232</v>
      </c>
      <c r="C55" s="23" t="s">
        <v>146</v>
      </c>
      <c r="D55" s="139">
        <v>13.27</v>
      </c>
      <c r="E55" s="22">
        <v>3000</v>
      </c>
      <c r="F55" s="22">
        <v>1185.91</v>
      </c>
      <c r="G55" s="22">
        <v>8936.77</v>
      </c>
      <c r="H55" s="102">
        <v>39.53</v>
      </c>
    </row>
    <row r="56" spans="1:8" ht="21">
      <c r="A56" s="99"/>
      <c r="B56" s="24">
        <v>3233</v>
      </c>
      <c r="C56" s="23" t="s">
        <v>152</v>
      </c>
      <c r="D56" s="139">
        <v>0</v>
      </c>
      <c r="E56" s="22">
        <v>500</v>
      </c>
      <c r="F56" s="22">
        <v>0</v>
      </c>
      <c r="G56" s="22">
        <v>0</v>
      </c>
      <c r="H56" s="102">
        <v>0</v>
      </c>
    </row>
    <row r="57" spans="1:8" ht="21">
      <c r="A57" s="99"/>
      <c r="B57" s="24">
        <v>3234</v>
      </c>
      <c r="C57" s="23" t="s">
        <v>147</v>
      </c>
      <c r="D57" s="139">
        <v>2497.76</v>
      </c>
      <c r="E57" s="22">
        <v>4700</v>
      </c>
      <c r="F57" s="22">
        <v>1606.09</v>
      </c>
      <c r="G57" s="22">
        <v>64.3</v>
      </c>
      <c r="H57" s="102">
        <v>34.17</v>
      </c>
    </row>
    <row r="58" spans="1:8" ht="21">
      <c r="A58" s="99"/>
      <c r="B58" s="24">
        <v>3235</v>
      </c>
      <c r="C58" s="23" t="s">
        <v>148</v>
      </c>
      <c r="D58" s="139">
        <v>307.16</v>
      </c>
      <c r="E58" s="22">
        <v>1400</v>
      </c>
      <c r="F58" s="22">
        <v>325.03</v>
      </c>
      <c r="G58" s="22">
        <v>105.81</v>
      </c>
      <c r="H58" s="102">
        <v>23.21</v>
      </c>
    </row>
    <row r="59" spans="1:8" ht="21">
      <c r="A59" s="99"/>
      <c r="B59" s="24">
        <v>3236</v>
      </c>
      <c r="C59" s="23" t="s">
        <v>149</v>
      </c>
      <c r="D59" s="139">
        <v>611.77</v>
      </c>
      <c r="E59" s="22">
        <v>4000</v>
      </c>
      <c r="F59" s="22">
        <v>807.31</v>
      </c>
      <c r="G59" s="22">
        <v>131.96</v>
      </c>
      <c r="H59" s="102">
        <v>20.18</v>
      </c>
    </row>
    <row r="60" spans="1:8" ht="21">
      <c r="A60" s="99"/>
      <c r="B60" s="24">
        <v>3237</v>
      </c>
      <c r="C60" s="23" t="s">
        <v>153</v>
      </c>
      <c r="D60" s="139">
        <v>0</v>
      </c>
      <c r="E60" s="22">
        <v>1900</v>
      </c>
      <c r="F60" s="22">
        <v>0</v>
      </c>
      <c r="G60" s="22">
        <v>0</v>
      </c>
      <c r="H60" s="102">
        <v>0</v>
      </c>
    </row>
    <row r="61" spans="1:8" ht="21">
      <c r="A61" s="99"/>
      <c r="B61" s="24">
        <v>3238</v>
      </c>
      <c r="C61" s="23" t="s">
        <v>150</v>
      </c>
      <c r="D61" s="139">
        <v>131.06</v>
      </c>
      <c r="E61" s="22">
        <v>2000</v>
      </c>
      <c r="F61" s="22">
        <v>362.8</v>
      </c>
      <c r="G61" s="22">
        <v>276.82</v>
      </c>
      <c r="H61" s="102">
        <v>8.14</v>
      </c>
    </row>
    <row r="62" spans="1:8" ht="21">
      <c r="A62" s="99"/>
      <c r="B62" s="24">
        <v>3239</v>
      </c>
      <c r="C62" s="23" t="s">
        <v>151</v>
      </c>
      <c r="D62" s="139">
        <v>248.85</v>
      </c>
      <c r="E62" s="22">
        <v>2000</v>
      </c>
      <c r="F62" s="22">
        <v>624.65</v>
      </c>
      <c r="G62" s="22">
        <v>251.01</v>
      </c>
      <c r="H62" s="102">
        <v>31.23</v>
      </c>
    </row>
    <row r="63" spans="1:8" ht="21">
      <c r="A63" s="99"/>
      <c r="B63" s="20">
        <v>329</v>
      </c>
      <c r="C63" s="21" t="s">
        <v>28</v>
      </c>
      <c r="D63" s="25">
        <v>2452.97</v>
      </c>
      <c r="E63" s="25">
        <v>8000</v>
      </c>
      <c r="F63" s="25">
        <v>3188.35</v>
      </c>
      <c r="G63" s="25">
        <v>129.98</v>
      </c>
      <c r="H63" s="100">
        <v>39.85</v>
      </c>
    </row>
    <row r="64" spans="1:8" ht="21">
      <c r="A64" s="99"/>
      <c r="B64" s="24">
        <v>3291</v>
      </c>
      <c r="C64" s="23" t="s">
        <v>154</v>
      </c>
      <c r="D64" s="25">
        <v>1733.97</v>
      </c>
      <c r="E64" s="22">
        <v>5300</v>
      </c>
      <c r="F64" s="22">
        <v>2427.41</v>
      </c>
      <c r="G64" s="22">
        <v>140</v>
      </c>
      <c r="H64" s="100">
        <v>45.8</v>
      </c>
    </row>
    <row r="65" spans="1:8" ht="21">
      <c r="A65" s="99"/>
      <c r="B65" s="24">
        <v>3292</v>
      </c>
      <c r="C65" s="23" t="s">
        <v>155</v>
      </c>
      <c r="D65" s="25">
        <v>719</v>
      </c>
      <c r="E65" s="22">
        <v>1300</v>
      </c>
      <c r="F65" s="22">
        <v>760.94</v>
      </c>
      <c r="G65" s="22">
        <v>105.83</v>
      </c>
      <c r="H65" s="100">
        <v>58.53</v>
      </c>
    </row>
    <row r="66" spans="1:8" ht="21">
      <c r="A66" s="99"/>
      <c r="B66" s="24">
        <v>3293</v>
      </c>
      <c r="C66" s="23" t="s">
        <v>157</v>
      </c>
      <c r="D66" s="25">
        <v>0</v>
      </c>
      <c r="E66" s="22">
        <v>700</v>
      </c>
      <c r="F66" s="22">
        <v>0</v>
      </c>
      <c r="G66" s="22">
        <v>0</v>
      </c>
      <c r="H66" s="100">
        <v>0</v>
      </c>
    </row>
    <row r="67" spans="1:8" ht="21">
      <c r="A67" s="99"/>
      <c r="B67" s="24">
        <v>3294</v>
      </c>
      <c r="C67" s="23" t="s">
        <v>156</v>
      </c>
      <c r="D67" s="25">
        <v>0</v>
      </c>
      <c r="E67" s="22">
        <v>100</v>
      </c>
      <c r="F67" s="22">
        <v>0</v>
      </c>
      <c r="G67" s="22">
        <v>0</v>
      </c>
      <c r="H67" s="100">
        <v>0</v>
      </c>
    </row>
    <row r="68" spans="1:8" ht="21">
      <c r="A68" s="99"/>
      <c r="B68" s="24">
        <v>3295</v>
      </c>
      <c r="C68" s="23" t="s">
        <v>158</v>
      </c>
      <c r="D68" s="25">
        <v>0</v>
      </c>
      <c r="E68" s="22">
        <v>400</v>
      </c>
      <c r="F68" s="22">
        <v>0</v>
      </c>
      <c r="G68" s="22">
        <v>0</v>
      </c>
      <c r="H68" s="100">
        <v>0</v>
      </c>
    </row>
    <row r="69" spans="1:8" ht="21">
      <c r="A69" s="99"/>
      <c r="B69" s="24">
        <v>3299</v>
      </c>
      <c r="C69" s="23" t="s">
        <v>28</v>
      </c>
      <c r="D69" s="25">
        <v>0</v>
      </c>
      <c r="E69" s="22">
        <v>200</v>
      </c>
      <c r="F69" s="22">
        <v>0</v>
      </c>
      <c r="G69" s="22">
        <v>0</v>
      </c>
      <c r="H69" s="100">
        <v>0</v>
      </c>
    </row>
    <row r="70" spans="1:8" ht="21">
      <c r="A70" s="97">
        <v>34</v>
      </c>
      <c r="B70" s="16"/>
      <c r="C70" s="17" t="s">
        <v>78</v>
      </c>
      <c r="D70" s="26">
        <v>584.45</v>
      </c>
      <c r="E70" s="18">
        <v>3000</v>
      </c>
      <c r="F70" s="18">
        <v>299.15</v>
      </c>
      <c r="G70" s="18">
        <v>51.18</v>
      </c>
      <c r="H70" s="98">
        <v>9.97</v>
      </c>
    </row>
    <row r="71" spans="1:8" ht="21">
      <c r="A71" s="99"/>
      <c r="B71" s="24">
        <v>343</v>
      </c>
      <c r="C71" s="23" t="s">
        <v>5</v>
      </c>
      <c r="D71" s="101">
        <v>584.45</v>
      </c>
      <c r="E71" s="22">
        <v>3000</v>
      </c>
      <c r="F71" s="22">
        <v>299.15</v>
      </c>
      <c r="G71" s="22">
        <v>51.18</v>
      </c>
      <c r="H71" s="102">
        <v>9.97</v>
      </c>
    </row>
    <row r="72" spans="1:8" ht="21">
      <c r="A72" s="99"/>
      <c r="B72" s="24">
        <v>3431</v>
      </c>
      <c r="C72" s="23" t="s">
        <v>159</v>
      </c>
      <c r="D72" s="101">
        <v>584.45</v>
      </c>
      <c r="E72" s="22">
        <v>3000</v>
      </c>
      <c r="F72" s="22">
        <v>299.15</v>
      </c>
      <c r="G72" s="22">
        <v>51.18</v>
      </c>
      <c r="H72" s="102">
        <v>9.97</v>
      </c>
    </row>
    <row r="73" spans="1:8" ht="21">
      <c r="A73" s="97">
        <v>4</v>
      </c>
      <c r="B73" s="16"/>
      <c r="C73" s="17" t="s">
        <v>47</v>
      </c>
      <c r="D73" s="26">
        <v>4054.68</v>
      </c>
      <c r="E73" s="18">
        <v>7000</v>
      </c>
      <c r="F73" s="18">
        <v>3315.48</v>
      </c>
      <c r="G73" s="18">
        <v>81.77</v>
      </c>
      <c r="H73" s="98">
        <v>47.36</v>
      </c>
    </row>
    <row r="74" spans="1:8" ht="21">
      <c r="A74" s="97">
        <v>42</v>
      </c>
      <c r="B74" s="16"/>
      <c r="C74" s="17" t="s">
        <v>79</v>
      </c>
      <c r="D74" s="26">
        <v>4054.68</v>
      </c>
      <c r="E74" s="18">
        <v>7000</v>
      </c>
      <c r="F74" s="18">
        <v>3315.48</v>
      </c>
      <c r="G74" s="18">
        <v>81.77</v>
      </c>
      <c r="H74" s="98">
        <v>47.36</v>
      </c>
    </row>
    <row r="75" spans="1:8" ht="21">
      <c r="A75" s="99"/>
      <c r="B75" s="19">
        <v>422</v>
      </c>
      <c r="C75" s="23" t="s">
        <v>31</v>
      </c>
      <c r="D75" s="101">
        <v>3264.32</v>
      </c>
      <c r="E75" s="22">
        <v>5700</v>
      </c>
      <c r="F75" s="22">
        <v>3149.58</v>
      </c>
      <c r="G75" s="22">
        <v>96.49</v>
      </c>
      <c r="H75" s="102">
        <v>55.26</v>
      </c>
    </row>
    <row r="76" spans="1:8" ht="21">
      <c r="A76" s="99"/>
      <c r="B76" s="19">
        <v>4221</v>
      </c>
      <c r="C76" s="23" t="s">
        <v>163</v>
      </c>
      <c r="D76" s="101">
        <v>2306.72</v>
      </c>
      <c r="E76" s="22">
        <v>2800</v>
      </c>
      <c r="F76" s="22">
        <v>0</v>
      </c>
      <c r="G76" s="22">
        <v>0</v>
      </c>
      <c r="H76" s="102">
        <v>0</v>
      </c>
    </row>
    <row r="77" spans="1:8" ht="21">
      <c r="A77" s="99"/>
      <c r="B77" s="19">
        <v>4227</v>
      </c>
      <c r="C77" s="23" t="s">
        <v>164</v>
      </c>
      <c r="D77" s="101">
        <v>957.6</v>
      </c>
      <c r="E77" s="22">
        <v>2900</v>
      </c>
      <c r="F77" s="22">
        <v>3149.58</v>
      </c>
      <c r="G77" s="22">
        <v>328.9</v>
      </c>
      <c r="H77" s="102">
        <v>108.6</v>
      </c>
    </row>
    <row r="78" spans="1:8" ht="21">
      <c r="A78" s="99"/>
      <c r="B78" s="19">
        <v>426</v>
      </c>
      <c r="C78" s="23" t="s">
        <v>32</v>
      </c>
      <c r="D78" s="101">
        <v>790.36</v>
      </c>
      <c r="E78" s="22">
        <v>1300</v>
      </c>
      <c r="F78" s="22">
        <v>165.9</v>
      </c>
      <c r="G78" s="22">
        <v>21</v>
      </c>
      <c r="H78" s="102">
        <v>12.76</v>
      </c>
    </row>
    <row r="79" spans="1:8" ht="21">
      <c r="A79" s="99"/>
      <c r="B79" s="19">
        <v>4262</v>
      </c>
      <c r="C79" s="23" t="s">
        <v>165</v>
      </c>
      <c r="D79" s="101">
        <v>790.36</v>
      </c>
      <c r="E79" s="22">
        <v>1300</v>
      </c>
      <c r="F79" s="22">
        <v>165.9</v>
      </c>
      <c r="G79" s="22">
        <v>21</v>
      </c>
      <c r="H79" s="102">
        <v>12.76</v>
      </c>
    </row>
    <row r="80" spans="1:8" ht="21.75" thickBot="1">
      <c r="A80" s="181" t="s">
        <v>90</v>
      </c>
      <c r="B80" s="182"/>
      <c r="C80" s="182"/>
      <c r="D80" s="103">
        <f>D34+D41+D70+D74</f>
        <v>177299.71000000002</v>
      </c>
      <c r="E80" s="103">
        <f>E34+E41+E70+E74</f>
        <v>556000</v>
      </c>
      <c r="F80" s="103">
        <f>SUM(F34,F41,F70,F74)</f>
        <v>248970.08</v>
      </c>
      <c r="G80" s="103">
        <v>140.42</v>
      </c>
      <c r="H80" s="104">
        <v>44.78</v>
      </c>
    </row>
  </sheetData>
  <sheetProtection/>
  <mergeCells count="4">
    <mergeCell ref="B5:G5"/>
    <mergeCell ref="A26:C26"/>
    <mergeCell ref="A80:C80"/>
    <mergeCell ref="C28:H28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8.28125" style="0" customWidth="1"/>
    <col min="2" max="2" width="26.7109375" style="0" customWidth="1"/>
    <col min="3" max="3" width="21.7109375" style="0" customWidth="1"/>
    <col min="4" max="4" width="16.7109375" style="0" customWidth="1"/>
    <col min="5" max="5" width="22.00390625" style="0" customWidth="1"/>
    <col min="6" max="6" width="13.00390625" style="0" customWidth="1"/>
    <col min="7" max="7" width="13.7109375" style="0" customWidth="1"/>
  </cols>
  <sheetData>
    <row r="1" spans="1:2" ht="15.75">
      <c r="A1" s="152" t="s">
        <v>118</v>
      </c>
      <c r="B1" s="152"/>
    </row>
    <row r="2" spans="1:12" ht="15.75">
      <c r="A2" s="152" t="s">
        <v>119</v>
      </c>
      <c r="B2" s="152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>
      <c r="A3" s="152" t="s">
        <v>120</v>
      </c>
      <c r="B3" s="152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">
      <c r="A5" s="87"/>
      <c r="B5" s="87" t="s">
        <v>184</v>
      </c>
      <c r="C5" s="87"/>
      <c r="D5" s="87"/>
      <c r="F5" s="93"/>
      <c r="G5" s="93"/>
      <c r="H5" s="93"/>
      <c r="I5" s="93"/>
      <c r="J5" s="93"/>
      <c r="K5" s="93"/>
      <c r="L5" s="93"/>
    </row>
    <row r="6" spans="2:12" ht="15">
      <c r="B6" s="87"/>
      <c r="C6" s="87"/>
      <c r="F6" s="93"/>
      <c r="G6" s="93"/>
      <c r="H6" s="93"/>
      <c r="I6" s="93"/>
      <c r="J6" s="93"/>
      <c r="K6" s="93"/>
      <c r="L6" s="93"/>
    </row>
    <row r="7" spans="1:12" ht="22.5" customHeight="1">
      <c r="A7" s="88" t="s">
        <v>69</v>
      </c>
      <c r="B7" s="89" t="s">
        <v>70</v>
      </c>
      <c r="C7" s="89" t="s">
        <v>114</v>
      </c>
      <c r="D7" s="89" t="s">
        <v>124</v>
      </c>
      <c r="E7" s="89" t="s">
        <v>125</v>
      </c>
      <c r="F7" s="89" t="s">
        <v>103</v>
      </c>
      <c r="G7" s="89" t="s">
        <v>104</v>
      </c>
      <c r="H7" s="93"/>
      <c r="I7" s="93"/>
      <c r="J7" s="93"/>
      <c r="K7" s="93"/>
      <c r="L7" s="93"/>
    </row>
    <row r="8" spans="1:12" ht="22.5" customHeight="1">
      <c r="A8" s="110">
        <v>1</v>
      </c>
      <c r="B8" s="111">
        <v>2</v>
      </c>
      <c r="C8" s="111">
        <v>3</v>
      </c>
      <c r="D8" s="111">
        <v>4</v>
      </c>
      <c r="E8" s="111">
        <v>5</v>
      </c>
      <c r="F8" s="111">
        <v>6</v>
      </c>
      <c r="G8" s="111">
        <v>7</v>
      </c>
      <c r="H8" s="93"/>
      <c r="I8" s="93"/>
      <c r="J8" s="93"/>
      <c r="K8" s="93"/>
      <c r="L8" s="93"/>
    </row>
    <row r="9" spans="1:12" ht="21" customHeight="1">
      <c r="A9" s="90" t="s">
        <v>71</v>
      </c>
      <c r="B9" s="91" t="s">
        <v>72</v>
      </c>
      <c r="C9" s="92">
        <v>177299.71</v>
      </c>
      <c r="D9" s="92">
        <v>556000</v>
      </c>
      <c r="E9" s="92">
        <v>248970.08</v>
      </c>
      <c r="F9" s="92">
        <v>140.42</v>
      </c>
      <c r="G9" s="92">
        <v>44.78</v>
      </c>
      <c r="H9" s="93"/>
      <c r="I9" s="93"/>
      <c r="J9" s="93"/>
      <c r="K9" s="93"/>
      <c r="L9" s="93"/>
    </row>
    <row r="10" spans="1:12" ht="21.75" customHeight="1">
      <c r="A10" s="90" t="s">
        <v>73</v>
      </c>
      <c r="B10" s="91" t="s">
        <v>106</v>
      </c>
      <c r="C10" s="92">
        <v>177299.71</v>
      </c>
      <c r="D10" s="92">
        <v>556000</v>
      </c>
      <c r="E10" s="92">
        <v>248970.08</v>
      </c>
      <c r="F10" s="92">
        <v>140.42</v>
      </c>
      <c r="G10" s="92">
        <v>44.78</v>
      </c>
      <c r="H10" s="93"/>
      <c r="I10" s="93"/>
      <c r="J10" s="93"/>
      <c r="K10" s="93"/>
      <c r="L10" s="93"/>
    </row>
    <row r="11" spans="1:12" ht="15">
      <c r="A11" s="90" t="s">
        <v>21</v>
      </c>
      <c r="B11" s="91" t="s">
        <v>74</v>
      </c>
      <c r="C11" s="92">
        <v>177299.71</v>
      </c>
      <c r="D11" s="92">
        <v>556000</v>
      </c>
      <c r="E11" s="92">
        <v>248970.08</v>
      </c>
      <c r="F11" s="92">
        <v>140.42</v>
      </c>
      <c r="G11" s="92">
        <v>44.78</v>
      </c>
      <c r="H11" s="93"/>
      <c r="I11" s="93"/>
      <c r="J11" s="93"/>
      <c r="K11" s="93"/>
      <c r="L11" s="93"/>
    </row>
    <row r="12" spans="1:12" ht="1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ht="1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1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1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1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1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1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1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0" zoomScaleNormal="70" zoomScalePageLayoutView="0" workbookViewId="0" topLeftCell="A1">
      <selection activeCell="E2" sqref="E2"/>
    </sheetView>
  </sheetViews>
  <sheetFormatPr defaultColWidth="9.140625" defaultRowHeight="12.75"/>
  <cols>
    <col min="1" max="1" width="16.00390625" style="3" customWidth="1"/>
    <col min="2" max="2" width="49.7109375" style="3" customWidth="1"/>
    <col min="3" max="3" width="15.8515625" style="3" customWidth="1"/>
    <col min="4" max="4" width="16.8515625" style="3" customWidth="1"/>
    <col min="5" max="5" width="15.00390625" style="3" customWidth="1"/>
    <col min="6" max="6" width="18.57421875" style="3" hidden="1" customWidth="1"/>
    <col min="7" max="7" width="21.421875" style="3" customWidth="1"/>
    <col min="8" max="11" width="9.140625" style="3" hidden="1" customWidth="1"/>
    <col min="12" max="12" width="4.00390625" style="3" hidden="1" customWidth="1"/>
    <col min="13" max="14" width="9.140625" style="3" customWidth="1"/>
    <col min="15" max="16384" width="9.140625" style="3" customWidth="1"/>
  </cols>
  <sheetData>
    <row r="1" spans="1:3" ht="21">
      <c r="A1" s="151" t="s">
        <v>118</v>
      </c>
      <c r="B1" s="151"/>
      <c r="C1" s="33"/>
    </row>
    <row r="2" spans="1:3" ht="21">
      <c r="A2" s="151" t="s">
        <v>119</v>
      </c>
      <c r="B2" s="151"/>
      <c r="C2" s="33"/>
    </row>
    <row r="3" spans="1:3" ht="21">
      <c r="A3" s="151" t="s">
        <v>120</v>
      </c>
      <c r="B3" s="151"/>
      <c r="C3" s="33"/>
    </row>
    <row r="5" spans="2:6" s="94" customFormat="1" ht="23.25">
      <c r="B5" s="95"/>
      <c r="C5" s="96" t="s">
        <v>186</v>
      </c>
      <c r="D5" s="96"/>
      <c r="E5" s="96"/>
      <c r="F5" s="95"/>
    </row>
    <row r="7" spans="1:22" ht="18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8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8.75">
      <c r="A9" s="183" t="s">
        <v>169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3" t="s">
        <v>170</v>
      </c>
      <c r="N9" s="184"/>
      <c r="O9" s="183" t="s">
        <v>183</v>
      </c>
      <c r="P9" s="184"/>
      <c r="Q9" s="183" t="s">
        <v>171</v>
      </c>
      <c r="R9" s="184"/>
      <c r="S9" s="183" t="s">
        <v>172</v>
      </c>
      <c r="T9" s="184"/>
      <c r="U9" s="183" t="s">
        <v>173</v>
      </c>
      <c r="V9" s="184"/>
    </row>
    <row r="10" spans="1:22" ht="18.75">
      <c r="A10" s="183" t="s">
        <v>174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3" t="s">
        <v>63</v>
      </c>
      <c r="N10" s="184"/>
      <c r="O10" s="183" t="s">
        <v>64</v>
      </c>
      <c r="P10" s="184"/>
      <c r="Q10" s="183" t="s">
        <v>58</v>
      </c>
      <c r="R10" s="184"/>
      <c r="S10" s="183" t="s">
        <v>59</v>
      </c>
      <c r="T10" s="184"/>
      <c r="U10" s="183" t="s">
        <v>60</v>
      </c>
      <c r="V10" s="184"/>
    </row>
    <row r="11" spans="1:22" ht="18.75">
      <c r="A11" s="185" t="s">
        <v>175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6">
        <v>176741.06</v>
      </c>
      <c r="N11" s="184"/>
      <c r="O11" s="186">
        <v>556000</v>
      </c>
      <c r="P11" s="184"/>
      <c r="Q11" s="186">
        <v>243975.37</v>
      </c>
      <c r="R11" s="184"/>
      <c r="S11" s="187">
        <v>138.04</v>
      </c>
      <c r="T11" s="184"/>
      <c r="U11" s="187">
        <v>43.88</v>
      </c>
      <c r="V11" s="184"/>
    </row>
    <row r="12" spans="1:22" ht="18.75">
      <c r="A12" s="188" t="s">
        <v>176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9">
        <v>174423.72</v>
      </c>
      <c r="N12" s="184"/>
      <c r="O12" s="189">
        <v>551000</v>
      </c>
      <c r="P12" s="184"/>
      <c r="Q12" s="189">
        <v>242979.56</v>
      </c>
      <c r="R12" s="184"/>
      <c r="S12" s="190">
        <v>139.3</v>
      </c>
      <c r="T12" s="184"/>
      <c r="U12" s="190">
        <v>44.1</v>
      </c>
      <c r="V12" s="184"/>
    </row>
    <row r="13" spans="1:22" ht="18.75">
      <c r="A13" s="191" t="s">
        <v>177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92">
        <v>174423.72</v>
      </c>
      <c r="N13" s="184"/>
      <c r="O13" s="192">
        <v>551000</v>
      </c>
      <c r="P13" s="184"/>
      <c r="Q13" s="192">
        <v>242979.56</v>
      </c>
      <c r="R13" s="184"/>
      <c r="S13" s="193">
        <v>139.3</v>
      </c>
      <c r="T13" s="184"/>
      <c r="U13" s="193">
        <v>44.1</v>
      </c>
      <c r="V13" s="184"/>
    </row>
    <row r="14" spans="1:22" ht="18.75">
      <c r="A14" s="188" t="s">
        <v>178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9">
        <v>2317.34</v>
      </c>
      <c r="N14" s="184"/>
      <c r="O14" s="189">
        <v>3500</v>
      </c>
      <c r="P14" s="184"/>
      <c r="Q14" s="189">
        <v>561.41</v>
      </c>
      <c r="R14" s="184"/>
      <c r="S14" s="190">
        <v>24.23</v>
      </c>
      <c r="T14" s="184"/>
      <c r="U14" s="190">
        <v>16.04</v>
      </c>
      <c r="V14" s="184"/>
    </row>
    <row r="15" spans="1:22" ht="18.75">
      <c r="A15" s="191" t="s">
        <v>179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92">
        <v>2317.34</v>
      </c>
      <c r="N15" s="184"/>
      <c r="O15" s="192">
        <v>3500</v>
      </c>
      <c r="P15" s="184"/>
      <c r="Q15" s="192">
        <v>561.41</v>
      </c>
      <c r="R15" s="184"/>
      <c r="S15" s="193">
        <v>24.23</v>
      </c>
      <c r="T15" s="184"/>
      <c r="U15" s="193">
        <v>16.04</v>
      </c>
      <c r="V15" s="184"/>
    </row>
    <row r="16" spans="1:22" ht="18.75">
      <c r="A16" s="188" t="s">
        <v>180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9">
        <v>0</v>
      </c>
      <c r="N16" s="184"/>
      <c r="O16" s="189">
        <v>1500</v>
      </c>
      <c r="P16" s="184"/>
      <c r="Q16" s="189">
        <v>434.4</v>
      </c>
      <c r="R16" s="184"/>
      <c r="S16" s="190">
        <v>100</v>
      </c>
      <c r="T16" s="184"/>
      <c r="U16" s="190">
        <v>28.96</v>
      </c>
      <c r="V16" s="184"/>
    </row>
    <row r="17" spans="1:22" ht="18.75">
      <c r="A17" s="191" t="s">
        <v>181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92">
        <v>0</v>
      </c>
      <c r="N17" s="184"/>
      <c r="O17" s="192">
        <v>1500</v>
      </c>
      <c r="P17" s="184"/>
      <c r="Q17" s="192">
        <v>434.4</v>
      </c>
      <c r="R17" s="184"/>
      <c r="S17" s="193">
        <v>100</v>
      </c>
      <c r="T17" s="184"/>
      <c r="U17" s="193">
        <v>28.96</v>
      </c>
      <c r="V17" s="184"/>
    </row>
    <row r="18" spans="1:22" ht="18.75">
      <c r="A18" s="194" t="s">
        <v>168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94" t="s">
        <v>168</v>
      </c>
      <c r="N18" s="184"/>
      <c r="O18" s="194" t="s">
        <v>168</v>
      </c>
      <c r="P18" s="184"/>
      <c r="Q18" s="194" t="s">
        <v>168</v>
      </c>
      <c r="R18" s="184"/>
      <c r="S18" s="194" t="s">
        <v>168</v>
      </c>
      <c r="T18" s="184"/>
      <c r="U18" s="194" t="s">
        <v>168</v>
      </c>
      <c r="V18" s="184"/>
    </row>
    <row r="19" spans="1:22" ht="18.75">
      <c r="A19" s="185" t="s">
        <v>182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6">
        <v>177299.71</v>
      </c>
      <c r="N19" s="184"/>
      <c r="O19" s="186">
        <v>556000</v>
      </c>
      <c r="P19" s="184"/>
      <c r="Q19" s="186">
        <v>248970.08</v>
      </c>
      <c r="R19" s="184"/>
      <c r="S19" s="187">
        <v>140.42</v>
      </c>
      <c r="T19" s="184"/>
      <c r="U19" s="187">
        <v>44.78</v>
      </c>
      <c r="V19" s="184"/>
    </row>
    <row r="20" spans="1:22" ht="18.75">
      <c r="A20" s="188" t="s">
        <v>176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9">
        <v>177299.71</v>
      </c>
      <c r="N20" s="184"/>
      <c r="O20" s="189">
        <v>551000</v>
      </c>
      <c r="P20" s="184"/>
      <c r="Q20" s="189">
        <v>247664.96</v>
      </c>
      <c r="R20" s="184"/>
      <c r="S20" s="190">
        <v>139.69</v>
      </c>
      <c r="T20" s="184"/>
      <c r="U20" s="190">
        <v>44.95</v>
      </c>
      <c r="V20" s="184"/>
    </row>
    <row r="21" spans="1:22" ht="18.75">
      <c r="A21" s="191" t="s">
        <v>177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92">
        <v>177299.71</v>
      </c>
      <c r="N21" s="184"/>
      <c r="O21" s="192">
        <v>551000</v>
      </c>
      <c r="P21" s="184"/>
      <c r="Q21" s="192">
        <v>247664.96</v>
      </c>
      <c r="R21" s="184"/>
      <c r="S21" s="193">
        <v>139.69</v>
      </c>
      <c r="T21" s="184"/>
      <c r="U21" s="193">
        <v>44.95</v>
      </c>
      <c r="V21" s="184"/>
    </row>
    <row r="22" spans="1:22" ht="18.75">
      <c r="A22" s="188" t="s">
        <v>178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9">
        <v>0</v>
      </c>
      <c r="N22" s="184"/>
      <c r="O22" s="189">
        <v>3500</v>
      </c>
      <c r="P22" s="184"/>
      <c r="Q22" s="189">
        <v>870.72</v>
      </c>
      <c r="R22" s="184"/>
      <c r="S22" s="190">
        <v>100</v>
      </c>
      <c r="T22" s="184"/>
      <c r="U22" s="190">
        <v>24.88</v>
      </c>
      <c r="V22" s="184"/>
    </row>
    <row r="23" spans="1:22" ht="18.75">
      <c r="A23" s="191" t="s">
        <v>179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92">
        <v>0</v>
      </c>
      <c r="N23" s="184"/>
      <c r="O23" s="192">
        <v>3500</v>
      </c>
      <c r="P23" s="184"/>
      <c r="Q23" s="192">
        <v>870.72</v>
      </c>
      <c r="R23" s="184"/>
      <c r="S23" s="193">
        <v>100</v>
      </c>
      <c r="T23" s="184"/>
      <c r="U23" s="193">
        <v>24.88</v>
      </c>
      <c r="V23" s="184"/>
    </row>
    <row r="24" spans="1:22" ht="18.75">
      <c r="A24" s="188" t="s">
        <v>180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9">
        <v>0</v>
      </c>
      <c r="N24" s="184"/>
      <c r="O24" s="189">
        <v>1500</v>
      </c>
      <c r="P24" s="184"/>
      <c r="Q24" s="189">
        <v>434.4</v>
      </c>
      <c r="R24" s="184"/>
      <c r="S24" s="190">
        <v>100</v>
      </c>
      <c r="T24" s="184"/>
      <c r="U24" s="190">
        <v>28.96</v>
      </c>
      <c r="V24" s="184"/>
    </row>
    <row r="25" spans="1:22" ht="18.75">
      <c r="A25" s="191" t="s">
        <v>181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92">
        <v>0</v>
      </c>
      <c r="N25" s="184"/>
      <c r="O25" s="192">
        <v>1500</v>
      </c>
      <c r="P25" s="184"/>
      <c r="Q25" s="192">
        <v>434.4</v>
      </c>
      <c r="R25" s="184"/>
      <c r="S25" s="193">
        <v>100</v>
      </c>
      <c r="T25" s="184"/>
      <c r="U25" s="193">
        <v>28.96</v>
      </c>
      <c r="V25" s="184"/>
    </row>
    <row r="26" spans="1:22" ht="18.75">
      <c r="A26" s="195" t="s">
        <v>168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5" t="s">
        <v>168</v>
      </c>
      <c r="N26" s="196"/>
      <c r="O26" s="195" t="s">
        <v>168</v>
      </c>
      <c r="P26" s="196"/>
      <c r="Q26" s="195" t="s">
        <v>168</v>
      </c>
      <c r="R26" s="196"/>
      <c r="S26" s="195" t="s">
        <v>168</v>
      </c>
      <c r="T26" s="196"/>
      <c r="U26" s="195" t="s">
        <v>168</v>
      </c>
      <c r="V26" s="196"/>
    </row>
  </sheetData>
  <sheetProtection/>
  <mergeCells count="108"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70" zoomScaleNormal="70" zoomScalePageLayoutView="0" workbookViewId="0" topLeftCell="A49">
      <selection activeCell="A78" sqref="A78:H78"/>
    </sheetView>
  </sheetViews>
  <sheetFormatPr defaultColWidth="9.140625" defaultRowHeight="12.75"/>
  <cols>
    <col min="1" max="1" width="13.00390625" style="3" customWidth="1"/>
    <col min="2" max="2" width="11.57421875" style="3" bestFit="1" customWidth="1"/>
    <col min="3" max="3" width="75.8515625" style="3" customWidth="1"/>
    <col min="4" max="4" width="17.421875" style="3" customWidth="1"/>
    <col min="5" max="6" width="16.8515625" style="3" customWidth="1"/>
    <col min="7" max="7" width="15.8515625" style="3" customWidth="1"/>
    <col min="8" max="8" width="17.7109375" style="3" customWidth="1"/>
    <col min="9" max="9" width="14.421875" style="3" customWidth="1"/>
    <col min="10" max="16384" width="9.140625" style="3" customWidth="1"/>
  </cols>
  <sheetData>
    <row r="1" spans="1:3" ht="21">
      <c r="A1" s="151" t="s">
        <v>118</v>
      </c>
      <c r="B1" s="151"/>
      <c r="C1" s="151"/>
    </row>
    <row r="2" spans="1:3" ht="21">
      <c r="A2" s="151" t="s">
        <v>119</v>
      </c>
      <c r="B2" s="151"/>
      <c r="C2" s="151"/>
    </row>
    <row r="3" spans="1:3" ht="21">
      <c r="A3" s="151" t="s">
        <v>120</v>
      </c>
      <c r="B3" s="151"/>
      <c r="C3" s="151"/>
    </row>
    <row r="5" spans="1:9" ht="29.25" customHeight="1">
      <c r="A5" s="153"/>
      <c r="B5" s="153"/>
      <c r="C5" s="154" t="s">
        <v>197</v>
      </c>
      <c r="D5" s="154"/>
      <c r="E5" s="154"/>
      <c r="F5" s="154"/>
      <c r="G5" s="154"/>
      <c r="H5" s="153"/>
      <c r="I5" s="153"/>
    </row>
    <row r="6" ht="19.5" thickBot="1"/>
    <row r="7" spans="1:12" ht="18.75">
      <c r="A7" s="34"/>
      <c r="B7" s="35" t="s">
        <v>38</v>
      </c>
      <c r="C7" s="35"/>
      <c r="D7" s="36" t="s">
        <v>62</v>
      </c>
      <c r="E7" s="37" t="s">
        <v>108</v>
      </c>
      <c r="F7" s="37" t="s">
        <v>62</v>
      </c>
      <c r="G7" s="37" t="s">
        <v>57</v>
      </c>
      <c r="H7" s="38" t="s">
        <v>57</v>
      </c>
      <c r="K7" s="33"/>
      <c r="L7" s="33"/>
    </row>
    <row r="8" spans="1:8" ht="19.5" thickBot="1">
      <c r="A8" s="39" t="s">
        <v>39</v>
      </c>
      <c r="B8" s="40" t="s">
        <v>40</v>
      </c>
      <c r="C8" s="40" t="s">
        <v>41</v>
      </c>
      <c r="D8" s="79" t="s">
        <v>105</v>
      </c>
      <c r="E8" s="79" t="s">
        <v>121</v>
      </c>
      <c r="F8" s="79" t="s">
        <v>121</v>
      </c>
      <c r="G8" s="79" t="s">
        <v>109</v>
      </c>
      <c r="H8" s="80" t="s">
        <v>67</v>
      </c>
    </row>
    <row r="9" spans="1:8" ht="19.5" thickBot="1">
      <c r="A9" s="81" t="s">
        <v>63</v>
      </c>
      <c r="B9" s="82" t="s">
        <v>64</v>
      </c>
      <c r="C9" s="82" t="s">
        <v>58</v>
      </c>
      <c r="D9" s="82" t="s">
        <v>59</v>
      </c>
      <c r="E9" s="82" t="s">
        <v>60</v>
      </c>
      <c r="F9" s="82" t="s">
        <v>61</v>
      </c>
      <c r="G9" s="82" t="s">
        <v>65</v>
      </c>
      <c r="H9" s="83" t="s">
        <v>66</v>
      </c>
    </row>
    <row r="10" spans="1:8" ht="18.75">
      <c r="A10" s="41" t="s">
        <v>14</v>
      </c>
      <c r="B10" s="42" t="s">
        <v>15</v>
      </c>
      <c r="C10" s="43" t="s">
        <v>16</v>
      </c>
      <c r="D10" s="44">
        <v>177299.71</v>
      </c>
      <c r="E10" s="44">
        <v>556000</v>
      </c>
      <c r="F10" s="44">
        <v>248970.08</v>
      </c>
      <c r="G10" s="45">
        <v>140.42</v>
      </c>
      <c r="H10" s="45">
        <v>44.78</v>
      </c>
    </row>
    <row r="11" spans="1:8" ht="18.75">
      <c r="A11" s="46" t="s">
        <v>17</v>
      </c>
      <c r="B11" s="47" t="s">
        <v>18</v>
      </c>
      <c r="C11" s="48" t="s">
        <v>19</v>
      </c>
      <c r="D11" s="49">
        <v>177299.71</v>
      </c>
      <c r="E11" s="49">
        <v>556000</v>
      </c>
      <c r="F11" s="49">
        <v>248970.08</v>
      </c>
      <c r="G11" s="50">
        <v>140.42</v>
      </c>
      <c r="H11" s="50">
        <v>44.78</v>
      </c>
    </row>
    <row r="12" spans="1:8" ht="19.5" customHeight="1">
      <c r="A12" s="51" t="s">
        <v>20</v>
      </c>
      <c r="B12" s="52" t="s">
        <v>34</v>
      </c>
      <c r="C12" s="52" t="s">
        <v>36</v>
      </c>
      <c r="D12" s="53">
        <v>173245.03</v>
      </c>
      <c r="E12" s="53">
        <v>544000</v>
      </c>
      <c r="F12" s="53">
        <v>244349.48</v>
      </c>
      <c r="G12" s="54">
        <v>141.04</v>
      </c>
      <c r="H12" s="54">
        <v>44.92</v>
      </c>
    </row>
    <row r="13" spans="1:8" ht="19.5" customHeight="1">
      <c r="A13" s="55" t="s">
        <v>35</v>
      </c>
      <c r="B13" s="56" t="s">
        <v>21</v>
      </c>
      <c r="C13" s="57" t="s">
        <v>22</v>
      </c>
      <c r="D13" s="58">
        <v>173245.03</v>
      </c>
      <c r="E13" s="58">
        <v>544000</v>
      </c>
      <c r="F13" s="58">
        <v>244349.48</v>
      </c>
      <c r="G13" s="59">
        <v>141.04</v>
      </c>
      <c r="H13" s="59">
        <v>44.92</v>
      </c>
    </row>
    <row r="14" spans="1:8" ht="19.5" customHeight="1">
      <c r="A14" s="55" t="s">
        <v>91</v>
      </c>
      <c r="B14" s="56" t="s">
        <v>92</v>
      </c>
      <c r="C14" s="57" t="s">
        <v>75</v>
      </c>
      <c r="D14" s="58">
        <v>173245.03</v>
      </c>
      <c r="E14" s="58">
        <v>544000</v>
      </c>
      <c r="F14" s="58">
        <v>244349.48</v>
      </c>
      <c r="G14" s="59">
        <v>141.04</v>
      </c>
      <c r="H14" s="59">
        <v>44.92</v>
      </c>
    </row>
    <row r="15" spans="1:8" ht="18.75">
      <c r="A15" s="60"/>
      <c r="B15" s="61">
        <v>3</v>
      </c>
      <c r="C15" s="62" t="s">
        <v>23</v>
      </c>
      <c r="D15" s="63">
        <v>173245.03</v>
      </c>
      <c r="E15" s="63">
        <v>544000</v>
      </c>
      <c r="F15" s="63">
        <v>244349.48</v>
      </c>
      <c r="G15" s="64">
        <v>141.04</v>
      </c>
      <c r="H15" s="64">
        <v>44.92</v>
      </c>
    </row>
    <row r="16" spans="1:8" ht="18.75">
      <c r="A16" s="65"/>
      <c r="B16" s="61">
        <v>31</v>
      </c>
      <c r="C16" s="62" t="s">
        <v>24</v>
      </c>
      <c r="D16" s="66">
        <v>139414.54</v>
      </c>
      <c r="E16" s="66">
        <v>410000</v>
      </c>
      <c r="F16" s="66">
        <v>203262.02</v>
      </c>
      <c r="G16" s="67">
        <v>145.8</v>
      </c>
      <c r="H16" s="67">
        <v>49.58</v>
      </c>
    </row>
    <row r="17" spans="1:8" ht="18.75">
      <c r="A17" s="65" t="s">
        <v>81</v>
      </c>
      <c r="B17" s="61">
        <v>311</v>
      </c>
      <c r="C17" s="150" t="s">
        <v>25</v>
      </c>
      <c r="D17" s="66">
        <v>114998.21</v>
      </c>
      <c r="E17" s="66">
        <v>298000</v>
      </c>
      <c r="F17" s="66">
        <v>162162.66</v>
      </c>
      <c r="G17" s="67">
        <v>141.01</v>
      </c>
      <c r="H17" s="67">
        <v>54.42</v>
      </c>
    </row>
    <row r="18" spans="1:8" ht="18.75">
      <c r="A18" s="68"/>
      <c r="B18" s="69">
        <v>3111</v>
      </c>
      <c r="C18" s="70" t="s">
        <v>134</v>
      </c>
      <c r="D18" s="71">
        <v>114998.21</v>
      </c>
      <c r="E18" s="71">
        <v>298000</v>
      </c>
      <c r="F18" s="71">
        <v>162162.66</v>
      </c>
      <c r="G18" s="72">
        <v>141.01</v>
      </c>
      <c r="H18" s="72">
        <v>54.42</v>
      </c>
    </row>
    <row r="19" spans="1:8" ht="18.75">
      <c r="A19" s="65" t="s">
        <v>82</v>
      </c>
      <c r="B19" s="61">
        <v>312</v>
      </c>
      <c r="C19" s="62" t="s">
        <v>26</v>
      </c>
      <c r="D19" s="66">
        <v>5441.63</v>
      </c>
      <c r="E19" s="66">
        <v>61000</v>
      </c>
      <c r="F19" s="66">
        <v>14342.58</v>
      </c>
      <c r="G19" s="67">
        <v>263.57</v>
      </c>
      <c r="H19" s="67">
        <v>23.51</v>
      </c>
    </row>
    <row r="20" spans="1:8" ht="18.75">
      <c r="A20" s="68"/>
      <c r="B20" s="69">
        <v>3121</v>
      </c>
      <c r="C20" s="73" t="s">
        <v>26</v>
      </c>
      <c r="D20" s="71">
        <v>5441.63</v>
      </c>
      <c r="E20" s="71">
        <v>61000</v>
      </c>
      <c r="F20" s="71">
        <v>14342.58</v>
      </c>
      <c r="G20" s="72">
        <v>263.57</v>
      </c>
      <c r="H20" s="72">
        <v>23.51</v>
      </c>
    </row>
    <row r="21" spans="1:8" ht="18.75">
      <c r="A21" s="65" t="s">
        <v>83</v>
      </c>
      <c r="B21" s="61">
        <v>313</v>
      </c>
      <c r="C21" s="62" t="s">
        <v>0</v>
      </c>
      <c r="D21" s="66">
        <v>18974.7</v>
      </c>
      <c r="E21" s="66">
        <v>51000</v>
      </c>
      <c r="F21" s="66">
        <v>26756.78</v>
      </c>
      <c r="G21" s="67">
        <v>141.01</v>
      </c>
      <c r="H21" s="67">
        <v>52.46</v>
      </c>
    </row>
    <row r="22" spans="1:8" ht="18.75">
      <c r="A22" s="68"/>
      <c r="B22" s="69">
        <v>3132</v>
      </c>
      <c r="C22" s="73" t="s">
        <v>135</v>
      </c>
      <c r="D22" s="71">
        <v>18974.7</v>
      </c>
      <c r="E22" s="71">
        <v>51000</v>
      </c>
      <c r="F22" s="71">
        <v>26756.78</v>
      </c>
      <c r="G22" s="72">
        <v>141.01</v>
      </c>
      <c r="H22" s="72">
        <v>52.46</v>
      </c>
    </row>
    <row r="23" spans="1:8" ht="18.75">
      <c r="A23" s="65"/>
      <c r="B23" s="61">
        <v>32</v>
      </c>
      <c r="C23" s="62" t="s">
        <v>1</v>
      </c>
      <c r="D23" s="66">
        <v>33246.04</v>
      </c>
      <c r="E23" s="66">
        <v>131000</v>
      </c>
      <c r="F23" s="66">
        <v>40788.31</v>
      </c>
      <c r="G23" s="67">
        <v>122.69</v>
      </c>
      <c r="H23" s="67">
        <v>31.14</v>
      </c>
    </row>
    <row r="24" spans="1:8" ht="18.75">
      <c r="A24" s="65" t="s">
        <v>84</v>
      </c>
      <c r="B24" s="61">
        <v>321</v>
      </c>
      <c r="C24" s="62" t="s">
        <v>27</v>
      </c>
      <c r="D24" s="66">
        <v>3938.42</v>
      </c>
      <c r="E24" s="66">
        <v>14800</v>
      </c>
      <c r="F24" s="66">
        <v>4963.63</v>
      </c>
      <c r="G24" s="67">
        <v>126.03</v>
      </c>
      <c r="H24" s="67">
        <v>33.54</v>
      </c>
    </row>
    <row r="25" spans="1:8" ht="18.75">
      <c r="A25" s="68"/>
      <c r="B25" s="69">
        <v>3211</v>
      </c>
      <c r="C25" s="73" t="s">
        <v>138</v>
      </c>
      <c r="D25" s="71">
        <v>125.56</v>
      </c>
      <c r="E25" s="71">
        <v>3100</v>
      </c>
      <c r="F25" s="71">
        <v>880.58</v>
      </c>
      <c r="G25" s="72">
        <v>701.32</v>
      </c>
      <c r="H25" s="72">
        <v>28.41</v>
      </c>
    </row>
    <row r="26" spans="1:8" ht="18.75">
      <c r="A26" s="68"/>
      <c r="B26" s="69">
        <v>3212</v>
      </c>
      <c r="C26" s="73" t="s">
        <v>136</v>
      </c>
      <c r="D26" s="71">
        <v>3733.23</v>
      </c>
      <c r="E26" s="71">
        <v>8000</v>
      </c>
      <c r="F26" s="71">
        <v>3248.92</v>
      </c>
      <c r="G26" s="72">
        <v>87.02</v>
      </c>
      <c r="H26" s="72">
        <v>40.61</v>
      </c>
    </row>
    <row r="27" spans="1:8" ht="18.75">
      <c r="A27" s="68"/>
      <c r="B27" s="69">
        <v>3213</v>
      </c>
      <c r="C27" s="73" t="s">
        <v>137</v>
      </c>
      <c r="D27" s="71">
        <v>79.63</v>
      </c>
      <c r="E27" s="71">
        <v>3700</v>
      </c>
      <c r="F27" s="71">
        <v>834.13</v>
      </c>
      <c r="G27" s="72">
        <v>1047.5</v>
      </c>
      <c r="H27" s="72">
        <v>22.54</v>
      </c>
    </row>
    <row r="28" spans="1:8" ht="18.75">
      <c r="A28" s="65" t="s">
        <v>85</v>
      </c>
      <c r="B28" s="61">
        <v>322</v>
      </c>
      <c r="C28" s="62" t="s">
        <v>2</v>
      </c>
      <c r="D28" s="66">
        <v>21658.18</v>
      </c>
      <c r="E28" s="66">
        <v>87000</v>
      </c>
      <c r="F28" s="66">
        <v>26578.28</v>
      </c>
      <c r="G28" s="67">
        <v>122.72</v>
      </c>
      <c r="H28" s="67">
        <v>30.55</v>
      </c>
    </row>
    <row r="29" spans="1:8" ht="18.75">
      <c r="A29" s="65"/>
      <c r="B29" s="69">
        <v>3221</v>
      </c>
      <c r="C29" s="73" t="s">
        <v>139</v>
      </c>
      <c r="D29" s="71">
        <v>3830.1</v>
      </c>
      <c r="E29" s="71">
        <v>8500</v>
      </c>
      <c r="F29" s="71">
        <v>2613.51</v>
      </c>
      <c r="G29" s="72">
        <v>68.24</v>
      </c>
      <c r="H29" s="72">
        <v>30.75</v>
      </c>
    </row>
    <row r="30" spans="1:8" ht="18.75">
      <c r="A30" s="65"/>
      <c r="B30" s="69">
        <v>3222</v>
      </c>
      <c r="C30" s="73" t="s">
        <v>140</v>
      </c>
      <c r="D30" s="71">
        <v>5437.68</v>
      </c>
      <c r="E30" s="71">
        <v>35500</v>
      </c>
      <c r="F30" s="71">
        <v>14030.37</v>
      </c>
      <c r="G30" s="72">
        <v>258.02</v>
      </c>
      <c r="H30" s="72">
        <v>39.52</v>
      </c>
    </row>
    <row r="31" spans="1:8" ht="18.75">
      <c r="A31" s="65"/>
      <c r="B31" s="69">
        <v>3223</v>
      </c>
      <c r="C31" s="73" t="s">
        <v>141</v>
      </c>
      <c r="D31" s="71">
        <v>11560.34</v>
      </c>
      <c r="E31" s="71">
        <v>35000</v>
      </c>
      <c r="F31" s="71">
        <v>7452.2</v>
      </c>
      <c r="G31" s="72">
        <v>64.46</v>
      </c>
      <c r="H31" s="72">
        <v>21.29</v>
      </c>
    </row>
    <row r="32" spans="1:8" ht="18.75">
      <c r="A32" s="65"/>
      <c r="B32" s="69">
        <v>3224</v>
      </c>
      <c r="C32" s="73" t="s">
        <v>189</v>
      </c>
      <c r="D32" s="71">
        <v>0</v>
      </c>
      <c r="E32" s="71">
        <v>2000</v>
      </c>
      <c r="F32" s="71">
        <v>192.48</v>
      </c>
      <c r="G32" s="72">
        <v>100</v>
      </c>
      <c r="H32" s="72">
        <v>9.62</v>
      </c>
    </row>
    <row r="33" spans="1:8" ht="18.75">
      <c r="A33" s="65"/>
      <c r="B33" s="69">
        <v>3225</v>
      </c>
      <c r="C33" s="73" t="s">
        <v>190</v>
      </c>
      <c r="D33" s="71">
        <v>830.06</v>
      </c>
      <c r="E33" s="71">
        <v>3000</v>
      </c>
      <c r="F33" s="71">
        <v>657.96</v>
      </c>
      <c r="G33" s="72">
        <v>79.27</v>
      </c>
      <c r="H33" s="72">
        <v>21.93</v>
      </c>
    </row>
    <row r="34" spans="1:8" ht="18.75">
      <c r="A34" s="65"/>
      <c r="B34" s="69">
        <v>3227</v>
      </c>
      <c r="C34" s="73" t="s">
        <v>191</v>
      </c>
      <c r="D34" s="71">
        <v>0</v>
      </c>
      <c r="E34" s="71">
        <v>3000</v>
      </c>
      <c r="F34" s="71">
        <v>1632.06</v>
      </c>
      <c r="G34" s="72">
        <v>100</v>
      </c>
      <c r="H34" s="72">
        <v>54.4</v>
      </c>
    </row>
    <row r="35" spans="1:8" ht="18.75">
      <c r="A35" s="65" t="s">
        <v>86</v>
      </c>
      <c r="B35" s="61">
        <v>323</v>
      </c>
      <c r="C35" s="62" t="s">
        <v>3</v>
      </c>
      <c r="D35" s="66">
        <f>SUM(D36:D44)</f>
        <v>5196.47</v>
      </c>
      <c r="E35" s="66">
        <f>SUM(E36:E44)</f>
        <v>21200</v>
      </c>
      <c r="F35" s="66">
        <f>SUM(F36:F44)</f>
        <v>6057.749999999999</v>
      </c>
      <c r="G35" s="67">
        <v>116.57</v>
      </c>
      <c r="H35" s="67">
        <v>28.57</v>
      </c>
    </row>
    <row r="36" spans="1:8" ht="18.75">
      <c r="A36" s="65"/>
      <c r="B36" s="69">
        <v>3231</v>
      </c>
      <c r="C36" s="73" t="s">
        <v>192</v>
      </c>
      <c r="D36" s="71">
        <v>1386.6</v>
      </c>
      <c r="E36" s="71">
        <v>1700</v>
      </c>
      <c r="F36" s="71">
        <v>1145.96</v>
      </c>
      <c r="G36" s="72">
        <v>82.65</v>
      </c>
      <c r="H36" s="72">
        <v>35.81</v>
      </c>
    </row>
    <row r="37" spans="1:8" ht="18.75">
      <c r="A37" s="65"/>
      <c r="B37" s="69">
        <v>3232</v>
      </c>
      <c r="C37" s="73" t="s">
        <v>193</v>
      </c>
      <c r="D37" s="71">
        <v>13.27</v>
      </c>
      <c r="E37" s="71">
        <v>3000</v>
      </c>
      <c r="F37" s="71">
        <v>1185.91</v>
      </c>
      <c r="G37" s="72">
        <v>8936.77</v>
      </c>
      <c r="H37" s="72">
        <v>39.53</v>
      </c>
    </row>
    <row r="38" spans="1:8" ht="18.75">
      <c r="A38" s="65"/>
      <c r="B38" s="69">
        <v>3233</v>
      </c>
      <c r="C38" s="73" t="s">
        <v>194</v>
      </c>
      <c r="D38" s="71">
        <v>0</v>
      </c>
      <c r="E38" s="71">
        <v>500</v>
      </c>
      <c r="F38" s="71">
        <v>0</v>
      </c>
      <c r="G38" s="72">
        <v>0</v>
      </c>
      <c r="H38" s="72">
        <v>0</v>
      </c>
    </row>
    <row r="39" spans="1:8" ht="18.75">
      <c r="A39" s="65"/>
      <c r="B39" s="69">
        <v>3234</v>
      </c>
      <c r="C39" s="73" t="s">
        <v>147</v>
      </c>
      <c r="D39" s="71">
        <v>2497.76</v>
      </c>
      <c r="E39" s="71">
        <v>4700</v>
      </c>
      <c r="F39" s="71">
        <v>1606.09</v>
      </c>
      <c r="G39" s="72">
        <v>64.3</v>
      </c>
      <c r="H39" s="72">
        <v>34.17</v>
      </c>
    </row>
    <row r="40" spans="1:8" ht="18.75">
      <c r="A40" s="65"/>
      <c r="B40" s="69">
        <v>3235</v>
      </c>
      <c r="C40" s="73" t="s">
        <v>148</v>
      </c>
      <c r="D40" s="71">
        <v>307.16</v>
      </c>
      <c r="E40" s="71">
        <v>1400</v>
      </c>
      <c r="F40" s="71">
        <v>325.03</v>
      </c>
      <c r="G40" s="72">
        <v>105.81</v>
      </c>
      <c r="H40" s="72">
        <v>23.21</v>
      </c>
    </row>
    <row r="41" spans="1:8" ht="18.75">
      <c r="A41" s="65"/>
      <c r="B41" s="69">
        <v>3236</v>
      </c>
      <c r="C41" s="73" t="s">
        <v>149</v>
      </c>
      <c r="D41" s="71">
        <v>611.77</v>
      </c>
      <c r="E41" s="71">
        <v>4000</v>
      </c>
      <c r="F41" s="71">
        <v>807.31</v>
      </c>
      <c r="G41" s="72">
        <v>131.96</v>
      </c>
      <c r="H41" s="72">
        <v>20.18</v>
      </c>
    </row>
    <row r="42" spans="1:8" ht="18.75">
      <c r="A42" s="65"/>
      <c r="B42" s="69">
        <v>3237</v>
      </c>
      <c r="C42" s="73" t="s">
        <v>195</v>
      </c>
      <c r="D42" s="71">
        <v>0</v>
      </c>
      <c r="E42" s="71">
        <v>1900</v>
      </c>
      <c r="F42" s="71">
        <v>0</v>
      </c>
      <c r="G42" s="72">
        <v>0</v>
      </c>
      <c r="H42" s="72">
        <v>0</v>
      </c>
    </row>
    <row r="43" spans="1:8" ht="18.75">
      <c r="A43" s="65"/>
      <c r="B43" s="69">
        <v>3238</v>
      </c>
      <c r="C43" s="73" t="s">
        <v>150</v>
      </c>
      <c r="D43" s="71">
        <v>131.06</v>
      </c>
      <c r="E43" s="71">
        <v>2000</v>
      </c>
      <c r="F43" s="71">
        <v>362.8</v>
      </c>
      <c r="G43" s="72">
        <v>276.82</v>
      </c>
      <c r="H43" s="72">
        <v>8.14</v>
      </c>
    </row>
    <row r="44" spans="1:8" ht="18.75">
      <c r="A44" s="65"/>
      <c r="B44" s="69">
        <v>3239</v>
      </c>
      <c r="C44" s="73" t="s">
        <v>151</v>
      </c>
      <c r="D44" s="71">
        <v>248.85</v>
      </c>
      <c r="E44" s="71">
        <v>2000</v>
      </c>
      <c r="F44" s="71">
        <v>624.65</v>
      </c>
      <c r="G44" s="72">
        <v>251.01</v>
      </c>
      <c r="H44" s="72">
        <v>31.23</v>
      </c>
    </row>
    <row r="45" spans="1:8" ht="18.75">
      <c r="A45" s="65" t="s">
        <v>87</v>
      </c>
      <c r="B45" s="61">
        <v>329</v>
      </c>
      <c r="C45" s="62" t="s">
        <v>28</v>
      </c>
      <c r="D45" s="66">
        <v>2452.97</v>
      </c>
      <c r="E45" s="66">
        <v>8000</v>
      </c>
      <c r="F45" s="66">
        <v>3188.35</v>
      </c>
      <c r="G45" s="67">
        <v>129.98</v>
      </c>
      <c r="H45" s="67">
        <v>39.85</v>
      </c>
    </row>
    <row r="46" spans="1:8" ht="19.5" customHeight="1">
      <c r="A46" s="65"/>
      <c r="B46" s="69">
        <v>3291</v>
      </c>
      <c r="C46" s="73" t="s">
        <v>154</v>
      </c>
      <c r="D46" s="71">
        <v>1733.97</v>
      </c>
      <c r="E46" s="71">
        <v>5300</v>
      </c>
      <c r="F46" s="71">
        <v>2427.41</v>
      </c>
      <c r="G46" s="72">
        <v>140</v>
      </c>
      <c r="H46" s="72">
        <v>45.8</v>
      </c>
    </row>
    <row r="47" spans="1:8" ht="18.75">
      <c r="A47" s="65"/>
      <c r="B47" s="69">
        <v>3292</v>
      </c>
      <c r="C47" s="73" t="s">
        <v>155</v>
      </c>
      <c r="D47" s="71">
        <v>719</v>
      </c>
      <c r="E47" s="71">
        <v>1300</v>
      </c>
      <c r="F47" s="71">
        <v>760.94</v>
      </c>
      <c r="G47" s="72">
        <v>105.83</v>
      </c>
      <c r="H47" s="72">
        <v>58.53</v>
      </c>
    </row>
    <row r="48" spans="1:8" ht="18.75">
      <c r="A48" s="65"/>
      <c r="B48" s="69">
        <v>3293</v>
      </c>
      <c r="C48" s="73" t="s">
        <v>157</v>
      </c>
      <c r="D48" s="71">
        <v>0</v>
      </c>
      <c r="E48" s="71">
        <v>700</v>
      </c>
      <c r="F48" s="71">
        <v>0</v>
      </c>
      <c r="G48" s="72">
        <v>0</v>
      </c>
      <c r="H48" s="72">
        <v>0</v>
      </c>
    </row>
    <row r="49" spans="1:8" ht="18.75">
      <c r="A49" s="65"/>
      <c r="B49" s="69">
        <v>3294</v>
      </c>
      <c r="C49" s="73" t="s">
        <v>156</v>
      </c>
      <c r="D49" s="71">
        <v>0</v>
      </c>
      <c r="E49" s="71">
        <v>100</v>
      </c>
      <c r="F49" s="71">
        <v>0</v>
      </c>
      <c r="G49" s="72">
        <v>0</v>
      </c>
      <c r="H49" s="72">
        <v>0</v>
      </c>
    </row>
    <row r="50" spans="1:8" ht="18.75">
      <c r="A50" s="65"/>
      <c r="B50" s="69">
        <v>3295</v>
      </c>
      <c r="C50" s="73" t="s">
        <v>158</v>
      </c>
      <c r="D50" s="71">
        <v>0</v>
      </c>
      <c r="E50" s="71">
        <v>400</v>
      </c>
      <c r="F50" s="71">
        <v>0</v>
      </c>
      <c r="G50" s="72">
        <v>0</v>
      </c>
      <c r="H50" s="72">
        <v>0</v>
      </c>
    </row>
    <row r="51" spans="1:8" ht="18.75">
      <c r="A51" s="65"/>
      <c r="B51" s="69">
        <v>3299</v>
      </c>
      <c r="C51" s="73" t="s">
        <v>28</v>
      </c>
      <c r="D51" s="71">
        <v>0</v>
      </c>
      <c r="E51" s="71">
        <v>200</v>
      </c>
      <c r="F51" s="71">
        <v>0</v>
      </c>
      <c r="G51" s="72">
        <v>0</v>
      </c>
      <c r="H51" s="72">
        <v>0</v>
      </c>
    </row>
    <row r="52" spans="1:8" ht="18.75">
      <c r="A52" s="60"/>
      <c r="B52" s="61">
        <v>34</v>
      </c>
      <c r="C52" s="62" t="s">
        <v>4</v>
      </c>
      <c r="D52" s="66">
        <v>584.45</v>
      </c>
      <c r="E52" s="66">
        <v>3000</v>
      </c>
      <c r="F52" s="66">
        <v>299.15</v>
      </c>
      <c r="G52" s="67">
        <v>51.18</v>
      </c>
      <c r="H52" s="67">
        <v>9.97</v>
      </c>
    </row>
    <row r="53" spans="1:8" ht="18.75">
      <c r="A53" s="65" t="s">
        <v>88</v>
      </c>
      <c r="B53" s="61">
        <v>343</v>
      </c>
      <c r="C53" s="62" t="s">
        <v>5</v>
      </c>
      <c r="D53" s="66">
        <v>584.45</v>
      </c>
      <c r="E53" s="66">
        <v>3000</v>
      </c>
      <c r="F53" s="66">
        <v>299.15</v>
      </c>
      <c r="G53" s="67">
        <v>51.18</v>
      </c>
      <c r="H53" s="67">
        <v>9.97</v>
      </c>
    </row>
    <row r="54" spans="1:8" ht="18.75">
      <c r="A54" s="68"/>
      <c r="B54" s="69">
        <v>3431</v>
      </c>
      <c r="C54" s="73" t="s">
        <v>196</v>
      </c>
      <c r="D54" s="71">
        <v>584.45</v>
      </c>
      <c r="E54" s="71">
        <v>30000</v>
      </c>
      <c r="F54" s="71">
        <v>299.15</v>
      </c>
      <c r="G54" s="72">
        <v>51.18</v>
      </c>
      <c r="H54" s="72">
        <v>9.97</v>
      </c>
    </row>
    <row r="55" spans="1:8" ht="19.5" customHeight="1">
      <c r="A55" s="51" t="s">
        <v>20</v>
      </c>
      <c r="B55" s="52" t="s">
        <v>33</v>
      </c>
      <c r="C55" s="52" t="s">
        <v>29</v>
      </c>
      <c r="D55" s="53">
        <v>4054.68</v>
      </c>
      <c r="E55" s="53">
        <v>7000</v>
      </c>
      <c r="F55" s="53">
        <v>3315.48</v>
      </c>
      <c r="G55" s="54">
        <v>81.77</v>
      </c>
      <c r="H55" s="54">
        <v>47.36</v>
      </c>
    </row>
    <row r="56" spans="1:8" ht="19.5" customHeight="1">
      <c r="A56" s="55" t="s">
        <v>35</v>
      </c>
      <c r="B56" s="56" t="s">
        <v>21</v>
      </c>
      <c r="C56" s="57" t="s">
        <v>22</v>
      </c>
      <c r="D56" s="58">
        <v>4054.68</v>
      </c>
      <c r="E56" s="58">
        <v>7000</v>
      </c>
      <c r="F56" s="58">
        <v>3315.48</v>
      </c>
      <c r="G56" s="59">
        <v>81.77</v>
      </c>
      <c r="H56" s="59">
        <v>47.36</v>
      </c>
    </row>
    <row r="57" spans="1:8" ht="19.5" customHeight="1">
      <c r="A57" s="55" t="s">
        <v>91</v>
      </c>
      <c r="B57" s="56" t="s">
        <v>92</v>
      </c>
      <c r="C57" s="57" t="s">
        <v>75</v>
      </c>
      <c r="D57" s="58">
        <v>4054.68</v>
      </c>
      <c r="E57" s="58">
        <v>7000</v>
      </c>
      <c r="F57" s="58">
        <v>3315.48</v>
      </c>
      <c r="G57" s="59">
        <v>81.77</v>
      </c>
      <c r="H57" s="59">
        <v>47.36</v>
      </c>
    </row>
    <row r="58" spans="1:8" ht="18.75">
      <c r="A58" s="60"/>
      <c r="B58" s="61">
        <v>4</v>
      </c>
      <c r="C58" s="62" t="s">
        <v>30</v>
      </c>
      <c r="D58" s="66">
        <v>4054.68</v>
      </c>
      <c r="E58" s="66">
        <v>7000</v>
      </c>
      <c r="F58" s="66">
        <v>3315.48</v>
      </c>
      <c r="G58" s="67">
        <v>81.77</v>
      </c>
      <c r="H58" s="67">
        <v>47.36</v>
      </c>
    </row>
    <row r="59" spans="1:8" ht="19.5" customHeight="1">
      <c r="A59" s="68"/>
      <c r="B59" s="61">
        <v>42</v>
      </c>
      <c r="C59" s="62" t="s">
        <v>37</v>
      </c>
      <c r="D59" s="66">
        <v>4054.68</v>
      </c>
      <c r="E59" s="66">
        <v>7000</v>
      </c>
      <c r="F59" s="66">
        <v>3315.48</v>
      </c>
      <c r="G59" s="67">
        <v>81.77</v>
      </c>
      <c r="H59" s="67">
        <v>47.36</v>
      </c>
    </row>
    <row r="60" spans="1:8" ht="18.75">
      <c r="A60" s="65" t="s">
        <v>89</v>
      </c>
      <c r="B60" s="61">
        <v>422</v>
      </c>
      <c r="C60" s="62" t="s">
        <v>31</v>
      </c>
      <c r="D60" s="66">
        <v>3264.32</v>
      </c>
      <c r="E60" s="66">
        <v>5700</v>
      </c>
      <c r="F60" s="66">
        <v>3149.58</v>
      </c>
      <c r="G60" s="67">
        <v>96.49</v>
      </c>
      <c r="H60" s="67">
        <v>55.26</v>
      </c>
    </row>
    <row r="61" spans="1:8" ht="18.75">
      <c r="A61" s="68"/>
      <c r="B61" s="69">
        <v>4221</v>
      </c>
      <c r="C61" s="73" t="s">
        <v>163</v>
      </c>
      <c r="D61" s="71">
        <v>2306.72</v>
      </c>
      <c r="E61" s="71">
        <v>2800</v>
      </c>
      <c r="F61" s="71">
        <v>0</v>
      </c>
      <c r="G61" s="72">
        <v>0</v>
      </c>
      <c r="H61" s="72">
        <v>0</v>
      </c>
    </row>
    <row r="62" spans="1:8" ht="18.75">
      <c r="A62" s="68"/>
      <c r="B62" s="69">
        <v>4227</v>
      </c>
      <c r="C62" s="73" t="s">
        <v>164</v>
      </c>
      <c r="D62" s="71">
        <v>957.6</v>
      </c>
      <c r="E62" s="71">
        <v>2900</v>
      </c>
      <c r="F62" s="71">
        <v>3149.58</v>
      </c>
      <c r="G62" s="72">
        <v>328.9</v>
      </c>
      <c r="H62" s="72">
        <v>108.6</v>
      </c>
    </row>
    <row r="63" spans="1:8" ht="18.75">
      <c r="A63" s="65" t="s">
        <v>93</v>
      </c>
      <c r="B63" s="61">
        <v>426</v>
      </c>
      <c r="C63" s="62" t="s">
        <v>32</v>
      </c>
      <c r="D63" s="66">
        <v>790.36</v>
      </c>
      <c r="E63" s="66">
        <v>1300</v>
      </c>
      <c r="F63" s="66">
        <v>165.9</v>
      </c>
      <c r="G63" s="67">
        <v>21</v>
      </c>
      <c r="H63" s="67">
        <v>12.76</v>
      </c>
    </row>
    <row r="64" spans="1:8" ht="18.75">
      <c r="A64" s="68"/>
      <c r="B64" s="69">
        <v>4262</v>
      </c>
      <c r="C64" s="73" t="s">
        <v>187</v>
      </c>
      <c r="D64" s="71">
        <v>790.36</v>
      </c>
      <c r="E64" s="71">
        <v>1300</v>
      </c>
      <c r="F64" s="71">
        <v>165.9</v>
      </c>
      <c r="G64" s="72">
        <v>21</v>
      </c>
      <c r="H64" s="72">
        <v>12.76</v>
      </c>
    </row>
    <row r="65" spans="1:8" ht="25.5" customHeight="1">
      <c r="A65" s="51" t="s">
        <v>20</v>
      </c>
      <c r="B65" s="52" t="s">
        <v>94</v>
      </c>
      <c r="C65" s="52" t="s">
        <v>123</v>
      </c>
      <c r="D65" s="53">
        <v>0</v>
      </c>
      <c r="E65" s="53">
        <v>3500</v>
      </c>
      <c r="F65" s="53">
        <v>870.72</v>
      </c>
      <c r="G65" s="54">
        <v>100</v>
      </c>
      <c r="H65" s="54">
        <v>24.88</v>
      </c>
    </row>
    <row r="66" spans="1:8" ht="23.25" customHeight="1">
      <c r="A66" s="55" t="s">
        <v>35</v>
      </c>
      <c r="B66" s="56" t="s">
        <v>21</v>
      </c>
      <c r="C66" s="57" t="s">
        <v>22</v>
      </c>
      <c r="D66" s="58">
        <v>0</v>
      </c>
      <c r="E66" s="58">
        <v>3500</v>
      </c>
      <c r="F66" s="58">
        <v>870.72</v>
      </c>
      <c r="G66" s="59">
        <v>100</v>
      </c>
      <c r="H66" s="59">
        <v>24.88</v>
      </c>
    </row>
    <row r="67" spans="1:8" ht="18.75">
      <c r="A67" s="55" t="s">
        <v>91</v>
      </c>
      <c r="B67" s="56" t="s">
        <v>95</v>
      </c>
      <c r="C67" s="57" t="s">
        <v>55</v>
      </c>
      <c r="D67" s="58">
        <v>0</v>
      </c>
      <c r="E67" s="58">
        <v>3500</v>
      </c>
      <c r="F67" s="58">
        <v>870.72</v>
      </c>
      <c r="G67" s="59">
        <v>100</v>
      </c>
      <c r="H67" s="59">
        <v>24.88</v>
      </c>
    </row>
    <row r="68" spans="1:8" ht="18.75">
      <c r="A68" s="60"/>
      <c r="B68" s="61">
        <v>3</v>
      </c>
      <c r="C68" s="62" t="s">
        <v>23</v>
      </c>
      <c r="D68" s="66">
        <v>0</v>
      </c>
      <c r="E68" s="66">
        <v>3500</v>
      </c>
      <c r="F68" s="66">
        <v>870.72</v>
      </c>
      <c r="G68" s="67">
        <v>100</v>
      </c>
      <c r="H68" s="67">
        <v>24.88</v>
      </c>
    </row>
    <row r="69" spans="1:8" ht="18.75" customHeight="1">
      <c r="A69" s="68"/>
      <c r="B69" s="61">
        <v>32</v>
      </c>
      <c r="C69" s="62" t="s">
        <v>1</v>
      </c>
      <c r="D69" s="66">
        <v>0</v>
      </c>
      <c r="E69" s="66">
        <v>3500</v>
      </c>
      <c r="F69" s="66">
        <v>870.72</v>
      </c>
      <c r="G69" s="67">
        <v>100</v>
      </c>
      <c r="H69" s="67">
        <v>24.88</v>
      </c>
    </row>
    <row r="70" spans="1:8" ht="18.75">
      <c r="A70" s="65" t="s">
        <v>96</v>
      </c>
      <c r="B70" s="61">
        <v>322</v>
      </c>
      <c r="C70" s="62" t="s">
        <v>2</v>
      </c>
      <c r="D70" s="66">
        <v>0</v>
      </c>
      <c r="E70" s="66">
        <v>2000</v>
      </c>
      <c r="F70" s="66">
        <v>870.72</v>
      </c>
      <c r="G70" s="67">
        <v>100</v>
      </c>
      <c r="H70" s="67">
        <v>43.54</v>
      </c>
    </row>
    <row r="71" spans="1:8" ht="18.75">
      <c r="A71" s="68"/>
      <c r="B71" s="69">
        <v>3221</v>
      </c>
      <c r="C71" s="73" t="s">
        <v>139</v>
      </c>
      <c r="D71" s="71">
        <v>0</v>
      </c>
      <c r="E71" s="71">
        <v>2000</v>
      </c>
      <c r="F71" s="71">
        <v>870.72</v>
      </c>
      <c r="G71" s="72">
        <v>100</v>
      </c>
      <c r="H71" s="72">
        <v>43.54</v>
      </c>
    </row>
    <row r="72" spans="1:8" ht="18.75">
      <c r="A72" s="65" t="s">
        <v>97</v>
      </c>
      <c r="B72" s="61">
        <v>323</v>
      </c>
      <c r="C72" s="62" t="s">
        <v>3</v>
      </c>
      <c r="D72" s="66">
        <v>0</v>
      </c>
      <c r="E72" s="66">
        <v>1500</v>
      </c>
      <c r="F72" s="66">
        <v>0</v>
      </c>
      <c r="G72" s="67">
        <v>0</v>
      </c>
      <c r="H72" s="67">
        <v>0</v>
      </c>
    </row>
    <row r="73" spans="1:8" ht="27.75" customHeight="1">
      <c r="A73" s="51" t="s">
        <v>20</v>
      </c>
      <c r="B73" s="52" t="s">
        <v>98</v>
      </c>
      <c r="C73" s="52" t="s">
        <v>99</v>
      </c>
      <c r="D73" s="53">
        <v>0</v>
      </c>
      <c r="E73" s="53">
        <v>1500</v>
      </c>
      <c r="F73" s="53">
        <v>434.4</v>
      </c>
      <c r="G73" s="54">
        <v>100</v>
      </c>
      <c r="H73" s="54">
        <v>28.96</v>
      </c>
    </row>
    <row r="74" spans="1:8" ht="27" customHeight="1">
      <c r="A74" s="55" t="s">
        <v>35</v>
      </c>
      <c r="B74" s="56" t="s">
        <v>21</v>
      </c>
      <c r="C74" s="57" t="s">
        <v>22</v>
      </c>
      <c r="D74" s="58">
        <v>0</v>
      </c>
      <c r="E74" s="58">
        <v>1500</v>
      </c>
      <c r="F74" s="58">
        <v>434.4</v>
      </c>
      <c r="G74" s="59">
        <v>100</v>
      </c>
      <c r="H74" s="59">
        <v>28.96</v>
      </c>
    </row>
    <row r="75" spans="1:8" ht="21.75" customHeight="1">
      <c r="A75" s="55" t="s">
        <v>91</v>
      </c>
      <c r="B75" s="112" t="s">
        <v>100</v>
      </c>
      <c r="C75" s="57" t="s">
        <v>101</v>
      </c>
      <c r="D75" s="58">
        <v>0</v>
      </c>
      <c r="E75" s="58">
        <v>1500</v>
      </c>
      <c r="F75" s="58">
        <v>434.4</v>
      </c>
      <c r="G75" s="59">
        <v>100</v>
      </c>
      <c r="H75" s="59">
        <v>28.96</v>
      </c>
    </row>
    <row r="76" spans="1:8" ht="18.75">
      <c r="A76" s="60"/>
      <c r="B76" s="61">
        <v>3</v>
      </c>
      <c r="C76" s="62" t="s">
        <v>23</v>
      </c>
      <c r="D76" s="66">
        <v>0</v>
      </c>
      <c r="E76" s="66">
        <v>1500</v>
      </c>
      <c r="F76" s="66">
        <v>434.4</v>
      </c>
      <c r="G76" s="67">
        <v>100</v>
      </c>
      <c r="H76" s="67">
        <v>28.96</v>
      </c>
    </row>
    <row r="77" spans="1:8" ht="18.75">
      <c r="A77" s="68"/>
      <c r="B77" s="61">
        <v>32</v>
      </c>
      <c r="C77" s="62" t="s">
        <v>1</v>
      </c>
      <c r="D77" s="66">
        <v>0</v>
      </c>
      <c r="E77" s="66">
        <v>1500</v>
      </c>
      <c r="F77" s="66">
        <v>434.4</v>
      </c>
      <c r="G77" s="67">
        <v>100</v>
      </c>
      <c r="H77" s="67">
        <v>28.96</v>
      </c>
    </row>
    <row r="78" spans="1:8" ht="19.5" thickBot="1">
      <c r="A78" s="155" t="s">
        <v>102</v>
      </c>
      <c r="B78" s="156">
        <v>322</v>
      </c>
      <c r="C78" s="157" t="s">
        <v>2</v>
      </c>
      <c r="D78" s="158">
        <v>0</v>
      </c>
      <c r="E78" s="158">
        <v>1500</v>
      </c>
      <c r="F78" s="158">
        <v>434.4</v>
      </c>
      <c r="G78" s="159">
        <v>100</v>
      </c>
      <c r="H78" s="159">
        <v>28.96</v>
      </c>
    </row>
    <row r="79" spans="1:8" ht="19.5" thickBot="1">
      <c r="A79" s="74"/>
      <c r="B79" s="75">
        <v>3221</v>
      </c>
      <c r="C79" s="76" t="s">
        <v>188</v>
      </c>
      <c r="D79" s="77">
        <v>0</v>
      </c>
      <c r="E79" s="77">
        <v>1500</v>
      </c>
      <c r="F79" s="77">
        <v>434.4</v>
      </c>
      <c r="G79" s="78">
        <v>100</v>
      </c>
      <c r="H79" s="78">
        <v>28.96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Vrtic01</cp:lastModifiedBy>
  <cp:lastPrinted>2023-07-17T06:46:31Z</cp:lastPrinted>
  <dcterms:created xsi:type="dcterms:W3CDTF">1996-10-14T23:33:28Z</dcterms:created>
  <dcterms:modified xsi:type="dcterms:W3CDTF">2023-07-17T06:51:01Z</dcterms:modified>
  <cp:category/>
  <cp:version/>
  <cp:contentType/>
  <cp:contentStatus/>
</cp:coreProperties>
</file>